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<sst xmlns="http://schemas.openxmlformats.org/spreadsheetml/2006/main" count="12235" uniqueCount="8196">
  <si>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</si>
  <si>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</si>
  <si>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</si>
  <si>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</si>
  <si>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</si>
  <si>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</si>
  <si>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</si>
  <si>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</si>
  <si>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</si>
  <si>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</si>
  <si>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</si>
  <si>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</si>
  <si>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</si>
  <si>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</si>
  <si>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</si>
  <si>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</si>
  <si>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</si>
  <si>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</si>
  <si>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</si>
  <si>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</si>
  <si>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</si>
  <si>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</si>
  <si>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</si>
  <si>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</si>
  <si>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</si>
  <si>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</si>
  <si>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</si>
  <si>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</si>
  <si>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</si>
  <si>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01/10/2015 đến 31/5/2016)</t>
    </r>
  </si>
  <si>
    <t>Trọng Tường</t>
  </si>
  <si>
    <t>Phạm Hữu Tùng</t>
  </si>
  <si>
    <t>xã Vũ Hội, Vũ Thư</t>
  </si>
  <si>
    <t>128/DSST
07/11/2011</t>
  </si>
  <si>
    <t>24/QĐ-THA
02/06/2012</t>
  </si>
  <si>
    <t>Theo đơn</t>
  </si>
  <si>
    <t>23/QĐ-THA
31/08/2015</t>
  </si>
  <si>
    <t>Đoàn Văn Hữu</t>
  </si>
  <si>
    <t>xã Nguyên Xá, Vũ Thư</t>
  </si>
  <si>
    <t>44/HSST
14/11/2014</t>
  </si>
  <si>
    <t>152/QĐ-THA
07/07/2015</t>
  </si>
  <si>
    <t>NSNN</t>
  </si>
  <si>
    <t>13/09/2016</t>
  </si>
  <si>
    <t>13/QĐ-THA
28/10/2015</t>
  </si>
  <si>
    <t>193/HSPT
27/05/2015</t>
  </si>
  <si>
    <t>161/QĐ-THA
21/07/2015</t>
  </si>
  <si>
    <t>19/QĐ-THA
28/10/2015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</si>
  <si>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</si>
  <si>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</si>
  <si>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</si>
  <si>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</si>
  <si>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</si>
  <si>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</si>
  <si>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Nguyễn Minh Dương</t>
  </si>
  <si>
    <t>tổ 03, P Trần Lãm</t>
  </si>
  <si>
    <t>167/HSST
21/08/1998</t>
  </si>
  <si>
    <t>214/QĐ-THA
21/10/1998</t>
  </si>
  <si>
    <t>Chủ động</t>
  </si>
  <si>
    <t>20/09/2016</t>
  </si>
  <si>
    <t>36/QĐ-THA
31/08/2015</t>
  </si>
  <si>
    <t>Đặng Tiến Hồng</t>
  </si>
  <si>
    <t>tổ 05, P Trần Lãm</t>
  </si>
  <si>
    <t>61/HSST
16/04/1998</t>
  </si>
  <si>
    <t>129/QĐ_THA
16/11/1998</t>
  </si>
  <si>
    <t>19/09/2016</t>
  </si>
  <si>
    <t>38/QĐ-THA
31/08/2015</t>
  </si>
  <si>
    <t>Vũ Văn Hồng</t>
  </si>
  <si>
    <t>907/HSPT
19/05/1999</t>
  </si>
  <si>
    <t>231/QĐ-THA
19/07/1999</t>
  </si>
  <si>
    <t>35/QĐ-THA
31/08/2015</t>
  </si>
  <si>
    <t>Ninh Thế Hòa</t>
  </si>
  <si>
    <t>tổ 29, P Trần Lãm</t>
  </si>
  <si>
    <t>263/HSST
22/12/1999</t>
  </si>
  <si>
    <t>111/QĐ-THA
27/03/2000</t>
  </si>
  <si>
    <t>14/09/2016</t>
  </si>
  <si>
    <t>33/QĐ-THA
31/08/2015</t>
  </si>
  <si>
    <t>Phạm Văn Hùng</t>
  </si>
  <si>
    <t>tổ 14, P Trần Lãm</t>
  </si>
  <si>
    <t>30/HSST
05/03/2003</t>
  </si>
  <si>
    <t>181/QĐ-THA
09/06/2004</t>
  </si>
  <si>
    <t>29/09/2016</t>
  </si>
  <si>
    <t>19/QĐ-THA
31/08/2015</t>
  </si>
  <si>
    <t>Nguyễn Thị Nhung</t>
  </si>
  <si>
    <t>129/HSST
04/08/2006</t>
  </si>
  <si>
    <t>327/QĐ-THA
14/09/2006</t>
  </si>
  <si>
    <t>25/08/2016</t>
  </si>
  <si>
    <t>21/QĐ-THA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</si>
  <si>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</si>
  <si>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</si>
  <si>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</si>
  <si>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</si>
  <si>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</si>
  <si>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Vũ Chung Anh</t>
  </si>
  <si>
    <t>tổ 21, P Trần Lãm</t>
  </si>
  <si>
    <t>38/HSST
06/09/2012</t>
  </si>
  <si>
    <t>15/QĐ-THA
25/10/2012</t>
  </si>
  <si>
    <t>29/QĐ-THA
31/08/2015</t>
  </si>
  <si>
    <t>Xí nghiệp dệt Hồng Quân</t>
  </si>
  <si>
    <t>144 đường Q Trung
P Quang Trung</t>
  </si>
  <si>
    <t>103/KDTMPT
10/06/2013</t>
  </si>
  <si>
    <t>40/QĐ-THA
29/07/2013</t>
  </si>
  <si>
    <t>01/QĐ-THA
09/10/2015</t>
  </si>
  <si>
    <t>Trần Hữu Huy</t>
  </si>
  <si>
    <t>tổ 17, P Trần Lãm</t>
  </si>
  <si>
    <t>40/HSST
02/12/2013</t>
  </si>
  <si>
    <t>19/QĐ-THA
08/01/2014</t>
  </si>
  <si>
    <t>22/QĐ-THA
24/11/2015</t>
  </si>
  <si>
    <t>Vũ Tiến Hải</t>
  </si>
  <si>
    <t xml:space="preserve"> Lê Thị Mai Châm</t>
  </si>
  <si>
    <t>TT Đông Hưng</t>
  </si>
  <si>
    <t>5-17/08/2011</t>
  </si>
  <si>
    <t>6-07/10/2011</t>
  </si>
  <si>
    <t>20/31.8.2015</t>
  </si>
  <si>
    <t xml:space="preserve"> Nguyễn Hữu Chung</t>
  </si>
  <si>
    <t>36-19/09/2014</t>
  </si>
  <si>
    <t>46-24/10/2014</t>
  </si>
  <si>
    <t>27/24.11.2015</t>
  </si>
  <si>
    <t xml:space="preserve"> Phạm Văn Đốc</t>
  </si>
  <si>
    <t>Xã Đông Xá</t>
  </si>
  <si>
    <t>13-07/05/2014</t>
  </si>
  <si>
    <t>82-23/06/2014</t>
  </si>
  <si>
    <t>28/24.11.2015</t>
  </si>
  <si>
    <t xml:space="preserve"> Nguyễn Văn Chung</t>
  </si>
  <si>
    <t>Xã Phong Châu</t>
  </si>
  <si>
    <t>7-18/01/2007</t>
  </si>
  <si>
    <t>127-27/02/2007</t>
  </si>
  <si>
    <t>39/31.8.2015</t>
  </si>
  <si>
    <t xml:space="preserve"> Lê Văn Ri</t>
  </si>
  <si>
    <t>Xã Đông Mỹ</t>
  </si>
  <si>
    <t>2.152-24/12/2001</t>
  </si>
  <si>
    <t>36-25/03/2012</t>
  </si>
  <si>
    <t>37/31.8.2015</t>
  </si>
  <si>
    <t xml:space="preserve"> Phạm Viết Hẳn</t>
  </si>
  <si>
    <t>Xã Đông Các</t>
  </si>
  <si>
    <t>48-20/04/2004</t>
  </si>
  <si>
    <t>172-04/06/2004</t>
  </si>
  <si>
    <t>34/31/8/2015</t>
  </si>
  <si>
    <t xml:space="preserve"> Lê Văn Dũng</t>
  </si>
  <si>
    <t>Xã Đông Á</t>
  </si>
  <si>
    <t>144-15/09/2005</t>
  </si>
  <si>
    <t>11-17/10/2005</t>
  </si>
  <si>
    <t>22/31/8/2015</t>
  </si>
  <si>
    <t xml:space="preserve"> Nguyễn Văn Minh, Phạm Thị Hương</t>
  </si>
  <si>
    <t>Xã Đông Động</t>
  </si>
  <si>
    <t>103-07/10/1996</t>
  </si>
  <si>
    <t>111-27/03/1999</t>
  </si>
  <si>
    <t>67/30.9.2016</t>
  </si>
  <si>
    <t xml:space="preserve"> Mai Văn Ru, Bùi Thị Nhung</t>
  </si>
  <si>
    <t xml:space="preserve">Xã Đông La
Xã Phú Xuân
</t>
  </si>
  <si>
    <t>29-18/09/2013</t>
  </si>
  <si>
    <t>6-28/10/2013</t>
  </si>
  <si>
    <t>69,70/30.9.2016</t>
  </si>
  <si>
    <t xml:space="preserve"> Phạm Xuân Tuynh</t>
  </si>
  <si>
    <t>p. Trần Hưng Đạo</t>
  </si>
  <si>
    <t>50-05/04/2006</t>
  </si>
  <si>
    <t>272-03/08/2006</t>
  </si>
  <si>
    <t>50/12.8.2016</t>
  </si>
  <si>
    <t xml:space="preserve"> Khiếu Văn Cần </t>
  </si>
  <si>
    <t>Tổ 02. P. Tiền Phong</t>
  </si>
  <si>
    <t>36-23/12/2008</t>
  </si>
  <si>
    <t>79-15/05/2009</t>
  </si>
  <si>
    <t>17/28.10.2015</t>
  </si>
  <si>
    <t xml:space="preserve"> Đào Đình Vạn, Lê Công Lý</t>
  </si>
  <si>
    <t>Tổ 17 P. Tiền Phong</t>
  </si>
  <si>
    <t>137-25/03/2009</t>
  </si>
  <si>
    <t>73-27/09/2009</t>
  </si>
  <si>
    <t>16/28.10.2015</t>
  </si>
  <si>
    <t xml:space="preserve"> Hồ Thị Thân</t>
  </si>
  <si>
    <t>Tổ 11, P Hoàng Diệu</t>
  </si>
  <si>
    <t>6-12/05/1998</t>
  </si>
  <si>
    <t>358-18/12/2000</t>
  </si>
  <si>
    <t>25/31.8.2015</t>
  </si>
  <si>
    <t xml:space="preserve"> Bùi Đình Thọ</t>
  </si>
  <si>
    <t>Xã Đông Hợp</t>
  </si>
  <si>
    <t>58-23/12/2011</t>
  </si>
  <si>
    <t>45-06/02/2012</t>
  </si>
  <si>
    <t>64/30.9.2016</t>
  </si>
  <si>
    <t xml:space="preserve"> Phạm Xuân Cầu</t>
  </si>
  <si>
    <t>Xã Đông Tân</t>
  </si>
  <si>
    <t>1.589-23/11/1991</t>
  </si>
  <si>
    <t>1-25/12/1991</t>
  </si>
  <si>
    <t>66/30.9.2016</t>
  </si>
  <si>
    <t xml:space="preserve"> Nguyễn Đức Toàn</t>
  </si>
  <si>
    <t>Xã Đông Quang</t>
  </si>
  <si>
    <t>1.540-21/08/1998</t>
  </si>
  <si>
    <t>251-16/11/1998</t>
  </si>
  <si>
    <t>63/30.9.2016</t>
  </si>
  <si>
    <t xml:space="preserve"> Nguyễn Thị Lệ</t>
  </si>
  <si>
    <t>Xã Liên Giang</t>
  </si>
  <si>
    <t>37-19/12/2012</t>
  </si>
  <si>
    <t>88-28/01/2013</t>
  </si>
  <si>
    <t>17/31.8.2015</t>
  </si>
  <si>
    <t xml:space="preserve"> Nguyễn Văn Hoài</t>
  </si>
  <si>
    <t>Xã Đồng Phú</t>
  </si>
  <si>
    <t>5-15/01/2009</t>
  </si>
  <si>
    <t>48-11/09/2009</t>
  </si>
  <si>
    <t>51/30.9.2016</t>
  </si>
  <si>
    <t xml:space="preserve"> Nhâm Thị Nụ</t>
  </si>
  <si>
    <t>Xã Đông Hoàng</t>
  </si>
  <si>
    <t>8-02/04/2010</t>
  </si>
  <si>
    <t>60-17/05/2010</t>
  </si>
  <si>
    <t>68/30.9.2016</t>
  </si>
  <si>
    <t>Tiến Hải</t>
  </si>
  <si>
    <t>Tô Minh Khoát</t>
  </si>
  <si>
    <t xml:space="preserve">Đào Thị Bích Ngọc
</t>
  </si>
  <si>
    <t>Bồ Xuyên, TPTB</t>
  </si>
  <si>
    <t>839/HSST/13.6.1996</t>
  </si>
  <si>
    <t>16/25.11.1996</t>
  </si>
  <si>
    <t>21/2/2017</t>
  </si>
  <si>
    <t>56/30.8.16</t>
  </si>
  <si>
    <t xml:space="preserve">Nguyễn Như Khiêm cùng đồng bọn </t>
  </si>
  <si>
    <t>Thái Thụy, Thái Bình</t>
  </si>
  <si>
    <t>10/23.01.1997</t>
  </si>
  <si>
    <t>226/15.9.1997</t>
  </si>
  <si>
    <t>13/2/2017</t>
  </si>
  <si>
    <t>06/28.10.15</t>
  </si>
  <si>
    <t>Nguyễn Như Bach ( )</t>
  </si>
  <si>
    <t>Thái Sơn, Thái Thụy</t>
  </si>
  <si>
    <t>172/10.11.97</t>
  </si>
  <si>
    <t>65/17.3.98</t>
  </si>
  <si>
    <t>07/28.10.15</t>
  </si>
  <si>
    <t xml:space="preserve">Hoàng Mạnh Thắng </t>
  </si>
  <si>
    <t>tổ 16 phú Khánh</t>
  </si>
  <si>
    <t>162/20.12.16</t>
  </si>
  <si>
    <t>90/24.1.16</t>
  </si>
  <si>
    <t>26/31.8.15</t>
  </si>
  <si>
    <t xml:space="preserve">Vũ Văn Bảo </t>
  </si>
  <si>
    <t>Thái Hưng, Thái Thụy</t>
  </si>
  <si>
    <t>172/27.10.2006</t>
  </si>
  <si>
    <t>72/18.12.2006</t>
  </si>
  <si>
    <t>52/17.8.16</t>
  </si>
  <si>
    <t>Hà Thị Gái, Lê Thị Hoa (Thái Thụy)</t>
  </si>
  <si>
    <t>03/04.01.2007</t>
  </si>
  <si>
    <t>120/27.02.2007</t>
  </si>
  <si>
    <t>N.S.N.N</t>
  </si>
  <si>
    <t>Lê Thị Gấm ()</t>
  </si>
  <si>
    <t>TT Diêm Điền, Thái Thụy</t>
  </si>
  <si>
    <t>17/08.02.2007</t>
  </si>
  <si>
    <t>135/15.3.2007</t>
  </si>
  <si>
    <t>Nguyễn Văn Thông,</t>
  </si>
  <si>
    <t xml:space="preserve"> khu4 TT diêm điền</t>
  </si>
  <si>
    <t>38/12.04.2007</t>
  </si>
  <si>
    <t>174/25.05.2007</t>
  </si>
  <si>
    <t>11/31.8.15</t>
  </si>
  <si>
    <t xml:space="preserve"> </t>
  </si>
  <si>
    <t>Phạm Xuân Bách (Thái Thụy)</t>
  </si>
  <si>
    <t>20/12/2016</t>
  </si>
  <si>
    <t>Hứa Thị Phương  (Thái Thụy, Thái Bình)</t>
  </si>
  <si>
    <t>13/31.5.2012</t>
  </si>
  <si>
    <t>115/11.7.2012</t>
  </si>
  <si>
    <t>23/2/2017</t>
  </si>
  <si>
    <t>11/28.10.15</t>
  </si>
  <si>
    <t>Bùi Thị Thủy, Đỗ Quý Dương (TT Diêm Điền, Thái Thụy, TB)</t>
  </si>
  <si>
    <t>16/19.6.2012</t>
  </si>
  <si>
    <t>127/07.8.2012</t>
  </si>
  <si>
    <t>Hứa Thị Phương cùng đồng bọn (Thái Thụy, Thái Bình)</t>
  </si>
  <si>
    <t>19/25.6.14</t>
  </si>
  <si>
    <t>99/06.8.14</t>
  </si>
  <si>
    <t>08/20.10.15</t>
  </si>
  <si>
    <t>Nguyễn Văn Rần</t>
  </si>
  <si>
    <t>Đông Thọ, Tp. Thái Bình</t>
  </si>
  <si>
    <t>121/7.9.1995</t>
  </si>
  <si>
    <t>27/9.10.1995</t>
  </si>
  <si>
    <t>Lê Thị Thúy Vân</t>
  </si>
  <si>
    <t>Kỳ Bá, Tp. Thái Bình</t>
  </si>
  <si>
    <t>48/27.12.2017</t>
  </si>
  <si>
    <t>94/15.3.2017</t>
  </si>
  <si>
    <t>28.3.2017</t>
  </si>
  <si>
    <t>06/28.3.2017</t>
  </si>
  <si>
    <t>Nguyễn Thái Bình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</si>
  <si>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</si>
  <si>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</si>
  <si>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</si>
  <si>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</si>
  <si>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</si>
  <si>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</si>
  <si>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</si>
  <si>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</si>
  <si>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Hoàng Văn Hạ</t>
  </si>
  <si>
    <t xml:space="preserve">Nhâm Văn Đông
</t>
  </si>
  <si>
    <t>Vũ Tây, Kiến Xương</t>
  </si>
  <si>
    <t>55/QĐ-THA
22.02.2000</t>
  </si>
  <si>
    <t xml:space="preserve">2132/HSST
</t>
  </si>
  <si>
    <t>41/05.7.2016</t>
  </si>
  <si>
    <t xml:space="preserve">Phạm Quang Đàm
</t>
  </si>
  <si>
    <t>Kiến Xương</t>
  </si>
  <si>
    <t>337/QĐ-THA
24.11.2000</t>
  </si>
  <si>
    <t>1607/HSST
22.8.2000</t>
  </si>
  <si>
    <t>29/105.5.2016</t>
  </si>
  <si>
    <t xml:space="preserve">Vũ Thị Gái
</t>
  </si>
  <si>
    <t>112/QĐ-THA
03.7.2002</t>
  </si>
  <si>
    <t>119/HSST
15.11.2001</t>
  </si>
  <si>
    <t>04.7.2016</t>
  </si>
  <si>
    <t>42/05.7.2016</t>
  </si>
  <si>
    <t xml:space="preserve">Vũ Văn Chinh
</t>
  </si>
  <si>
    <t>Vũ Tây, Kiến xương</t>
  </si>
  <si>
    <t>162/QĐ-THA
08.8.2003</t>
  </si>
  <si>
    <t>72/HSST
16.6.2003</t>
  </si>
  <si>
    <t>40/05.7.2016</t>
  </si>
  <si>
    <t xml:space="preserve">Ngô Viết Vượng
</t>
  </si>
  <si>
    <t>201/QĐ-THA
17.6.2005</t>
  </si>
  <si>
    <t>56/HSST
18.5.2005</t>
  </si>
  <si>
    <t>38/10.5.2016</t>
  </si>
  <si>
    <t xml:space="preserve">Bùi Xuân Nghĩa
Đỗ Trung Tính
</t>
  </si>
  <si>
    <t>Bình Định
, Kiến Xương</t>
  </si>
  <si>
    <t>05/QĐ-THA
06.10.2005</t>
  </si>
  <si>
    <t>107/HSST
31.8.2005</t>
  </si>
  <si>
    <t>39/28.6.2016</t>
  </si>
  <si>
    <t xml:space="preserve">Phạm Thị Yến
</t>
  </si>
  <si>
    <t>Vũ Lạc, TPTB</t>
  </si>
  <si>
    <t>102/QĐ-THA
17.02.2005</t>
  </si>
  <si>
    <t>01/HSST
17.02.2006</t>
  </si>
  <si>
    <t>46/12.8.2016</t>
  </si>
  <si>
    <t xml:space="preserve">Phạm Văn Đô
</t>
  </si>
  <si>
    <t>124/QĐ-THA
09.6.2006</t>
  </si>
  <si>
    <t>69/HSST
03.5.2006</t>
  </si>
  <si>
    <t>51/12.8.2015</t>
  </si>
  <si>
    <r>
      <t xml:space="preserve">Phạm Quốc Tuấn
</t>
    </r>
    <r>
      <rPr>
        <i/>
        <sz val="10"/>
        <color indexed="8"/>
        <rFont val="Times New Roman"/>
        <family val="1"/>
      </rPr>
      <t>Minh Tân, Kiến Xương</t>
    </r>
  </si>
  <si>
    <t>Minh Tân, Kiến Xương</t>
  </si>
  <si>
    <t>34/QĐ-THA
22.12.2008</t>
  </si>
  <si>
    <t>32/HSST
28.10.2008</t>
  </si>
  <si>
    <t>26./6/2016</t>
  </si>
  <si>
    <t>35/10.5.2016</t>
  </si>
  <si>
    <t xml:space="preserve">Lê Văn Lân (Ngọc Lân)
</t>
  </si>
  <si>
    <t>Hòa Bình, Kiến Xương</t>
  </si>
  <si>
    <t>62/QĐ-THA
27.3.2009</t>
  </si>
  <si>
    <t>04/HSST
16.01.2009</t>
  </si>
  <si>
    <t>33/10.5.2016</t>
  </si>
  <si>
    <t xml:space="preserve">Trương Thị Huyền
</t>
  </si>
  <si>
    <t>xã An Bồi, Kiến Xương</t>
  </si>
  <si>
    <t>15/QĐ-THA
03.12.2013</t>
  </si>
  <si>
    <t>35/HSST
16.10.2013</t>
  </si>
  <si>
    <t>02/12.10.2016</t>
  </si>
  <si>
    <t xml:space="preserve">Đoàn Văn Khanh (Thành)
</t>
  </si>
  <si>
    <t>xã Vũ Tây, Kiến Xương</t>
  </si>
  <si>
    <t>320/QĐ-THA
14.9.2006</t>
  </si>
  <si>
    <t>128/HSST
04.8.2006</t>
  </si>
  <si>
    <t>45/12.8.2016</t>
  </si>
  <si>
    <t>Bùi Văn Cung
Nam Bình, Kiến Xương</t>
  </si>
  <si>
    <t>Nam Bình, Kiến Xương</t>
  </si>
  <si>
    <t>150/QĐ-THA
07.7.2015</t>
  </si>
  <si>
    <t>18/HSST
19.5.2015</t>
  </si>
  <si>
    <t>05-06/03/2017</t>
  </si>
  <si>
    <t>Vũ Công Nam</t>
  </si>
  <si>
    <t>Thanh Nê, Kiến Xương, Thái Bình</t>
  </si>
  <si>
    <t>68/QĐ-THA ngày 14/01/2017</t>
  </si>
  <si>
    <t>37/HSST ngày 19/11/2015</t>
  </si>
  <si>
    <t>08-14/01/2017</t>
  </si>
  <si>
    <t>Trương Thị Hoàn</t>
  </si>
  <si>
    <t>07-14/01/2017</t>
  </si>
  <si>
    <t>70/QĐ-THA ngày 14/01/2017</t>
  </si>
  <si>
    <t>Nguyễn Trọng Đáng</t>
  </si>
  <si>
    <t>Phú Lương</t>
  </si>
  <si>
    <t>19/08.8.2014 ta Đông Hưng</t>
  </si>
  <si>
    <t>179/5.01.2015</t>
  </si>
  <si>
    <t>BTCD</t>
  </si>
  <si>
    <t>11.8.2015</t>
  </si>
  <si>
    <t>01/11.8.2015</t>
  </si>
  <si>
    <t>Mai Minh Tuấn</t>
  </si>
  <si>
    <t>163/14.11.2013 ta Tp. Móng Cái</t>
  </si>
  <si>
    <t>238/25.02.2014</t>
  </si>
  <si>
    <t>31.8.2015</t>
  </si>
  <si>
    <t>14/31.8.2015</t>
  </si>
  <si>
    <t>Khúc Tiến Bình</t>
  </si>
  <si>
    <t>Liên Giang</t>
  </si>
  <si>
    <t>03/16.01.2015 ta 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</si>
  <si>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</si>
  <si>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</si>
  <si>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</si>
  <si>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</si>
  <si>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</si>
  <si>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</si>
  <si>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h Kim Thành - HD</t>
  </si>
  <si>
    <t>109/25.11.2014</t>
  </si>
  <si>
    <t>24.12.2015</t>
  </si>
  <si>
    <t>41/24.12.2015</t>
  </si>
  <si>
    <t>Nguyễn Quốc Tuấn</t>
  </si>
  <si>
    <t>32/14.9.2012 ta Đông Hưng</t>
  </si>
  <si>
    <t>179/25.12.2012</t>
  </si>
  <si>
    <t>42/24.12.2015</t>
  </si>
  <si>
    <t>Nguyễn Thị Lan</t>
  </si>
  <si>
    <t>Nguyễn Đức Hưng</t>
  </si>
  <si>
    <t>Mê Linh</t>
  </si>
  <si>
    <t>233/30.11.2010 ta q Cầu Giấy</t>
  </si>
  <si>
    <t>206/22.3.2011</t>
  </si>
  <si>
    <t>26.01.2016</t>
  </si>
  <si>
    <t>70/26.01.2016</t>
  </si>
  <si>
    <t>Đinh Trọng Đảm</t>
  </si>
  <si>
    <t>xã Đô Lương</t>
  </si>
  <si>
    <t>07/30.3.2012 ta H Đông Hưng</t>
  </si>
  <si>
    <t>324/2.7.2012</t>
  </si>
  <si>
    <t>14.3.2016</t>
  </si>
  <si>
    <t>81/16.3.2016</t>
  </si>
  <si>
    <t>Vũ Thị Phượng</t>
  </si>
  <si>
    <t>Đô Lương</t>
  </si>
  <si>
    <t>102/3.7.2013 ta Tp. Thái bình</t>
  </si>
  <si>
    <t>375/16.4.2014</t>
  </si>
  <si>
    <t>82/16.3.2016</t>
  </si>
  <si>
    <t>Lưu Thị Kim Thoa</t>
  </si>
  <si>
    <t>Phú Châu</t>
  </si>
  <si>
    <t>80/HSST 29.11.2016</t>
  </si>
  <si>
    <t>152/10.01.2017</t>
  </si>
  <si>
    <t>21.3.2017</t>
  </si>
  <si>
    <t>17/21.3.2017</t>
  </si>
  <si>
    <t>Nguyễn Văn Trung</t>
  </si>
  <si>
    <t>An Châu</t>
  </si>
  <si>
    <t>75/05.12.2013 ta H Đông Hưng</t>
  </si>
  <si>
    <t>215/22.1.2014</t>
  </si>
  <si>
    <t>16.3.2016</t>
  </si>
  <si>
    <t>87/16.3.2016</t>
  </si>
  <si>
    <t>Đinh Trọng Tuân</t>
  </si>
  <si>
    <t>04/27.01.2016 ta h Đông Hưng</t>
  </si>
  <si>
    <t>402/08.3.2016</t>
  </si>
  <si>
    <t>20.4.2016</t>
  </si>
  <si>
    <t>136/22.4.2016</t>
  </si>
  <si>
    <t>Nguyễn Xuân Thương</t>
  </si>
  <si>
    <t>113/5.5.2016 ta q. Cầu Giấy HN</t>
  </si>
  <si>
    <t>741/22.7.2016</t>
  </si>
  <si>
    <t>12.8.2016</t>
  </si>
  <si>
    <t>221/16.8.2016</t>
  </si>
  <si>
    <t>Huy</t>
  </si>
  <si>
    <t>Nguyễn Đức Giang</t>
  </si>
  <si>
    <t>Nguyên Xá</t>
  </si>
  <si>
    <t>79/24.12.2013 ta Đông Hưng</t>
  </si>
  <si>
    <t>218/22.01.2014</t>
  </si>
  <si>
    <t>12/31.8.2015</t>
  </si>
  <si>
    <t>hạ</t>
  </si>
  <si>
    <t>Nguyễn Bình Hiển</t>
  </si>
  <si>
    <t>17/11.4.1998 ta Thị xã Thái Bình</t>
  </si>
  <si>
    <t>129/21.7.2015</t>
  </si>
  <si>
    <t>13/31.8.2015</t>
  </si>
  <si>
    <t>Vũ Văn Thắng</t>
  </si>
  <si>
    <t>Đông Các</t>
  </si>
  <si>
    <t>93/17.8.1998 ta Tỉnh Yên Bái</t>
  </si>
  <si>
    <t>179/17.10.1998</t>
  </si>
  <si>
    <t>15/31.8.2015</t>
  </si>
  <si>
    <t>Nguyễn Văn Tùng</t>
  </si>
  <si>
    <t>06/21.01.2015 ta T Thái Bình</t>
  </si>
  <si>
    <t>268/9.02.2015</t>
  </si>
  <si>
    <t>30.12.2015</t>
  </si>
  <si>
    <t>45/30.12.2015</t>
  </si>
  <si>
    <t>Phạm Ngọc Thắng</t>
  </si>
  <si>
    <t>Đông Động</t>
  </si>
  <si>
    <t>73/14.10.2015 ta h Đông Hưng</t>
  </si>
  <si>
    <t>183/7.12.2015</t>
  </si>
  <si>
    <t>47/30.12.2015</t>
  </si>
  <si>
    <t>Nguyễn Minh Tiến</t>
  </si>
  <si>
    <t>165/12.5.1999 ta T Đắk Lắk</t>
  </si>
  <si>
    <t>36/20.3.2000</t>
  </si>
  <si>
    <t>48/30.12.2015</t>
  </si>
  <si>
    <t>Nguyễn Văn Thanh</t>
  </si>
  <si>
    <t>Hoa Lư</t>
  </si>
  <si>
    <t>34/28.12.2010 ta T. Thái Bình</t>
  </si>
  <si>
    <t>182/17.02.2011</t>
  </si>
  <si>
    <t>50/30.12.2015</t>
  </si>
  <si>
    <t>Phan Thị Huyền</t>
  </si>
  <si>
    <t>02/17.01.2014 ta H Hưng Hà</t>
  </si>
  <si>
    <t>495/9.7.2014</t>
  </si>
  <si>
    <t>51/30.12.2015</t>
  </si>
  <si>
    <t>Nguyễn Thị Tươi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</si>
  <si>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</si>
  <si>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</si>
  <si>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</si>
  <si>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</si>
  <si>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</si>
  <si>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</si>
  <si>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</si>
  <si>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</si>
  <si>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</si>
  <si>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</si>
  <si>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Nguyễn Văn Quang</t>
  </si>
  <si>
    <t>27/11.11.2014 ta T. Thái Bình</t>
  </si>
  <si>
    <t>98/18.11.2014</t>
  </si>
  <si>
    <t>55/30.12.2015</t>
  </si>
  <si>
    <t>Nguyễn Minh Đức</t>
  </si>
  <si>
    <t>75/02.12.2014 ta Đông Hưng</t>
  </si>
  <si>
    <t>209/09.02.2015</t>
  </si>
  <si>
    <t>56/30.12.2015</t>
  </si>
  <si>
    <t>Nguyễn Huy Đông</t>
  </si>
  <si>
    <t>59/10.9.2014 ta Đông Hưng</t>
  </si>
  <si>
    <t>48/16.10.2014</t>
  </si>
  <si>
    <t>57/30.12.2015</t>
  </si>
  <si>
    <t>Nguyễn Văn Tám</t>
  </si>
  <si>
    <t>41/12.11.2010 ta H Đông hưng</t>
  </si>
  <si>
    <t>93/17.12.2010</t>
  </si>
  <si>
    <t>18.3.2016</t>
  </si>
  <si>
    <t>108/23.3.2016</t>
  </si>
  <si>
    <t>Trần Văn Tám</t>
  </si>
  <si>
    <t>77/17.11.2015 ta H Đông hưng</t>
  </si>
  <si>
    <t>239/29.12.2015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</si>
  <si>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</si>
  <si>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</si>
  <si>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</si>
  <si>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</si>
  <si>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</si>
  <si>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</si>
  <si>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</si>
  <si>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</si>
  <si>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</si>
  <si>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</si>
  <si>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21.3.2016</t>
  </si>
  <si>
    <t>111/23.3.2016</t>
  </si>
  <si>
    <t>Phạm Quyết Thắng</t>
  </si>
  <si>
    <t>142/31.10.2014 ta Quận Nam từ liêm</t>
  </si>
  <si>
    <t>34616.4.2015</t>
  </si>
  <si>
    <t>113/23.3.2016</t>
  </si>
  <si>
    <t>Trần Thị Thu Hương</t>
  </si>
  <si>
    <t>Hoa Nam</t>
  </si>
  <si>
    <t>14/07.7.2014 ta tình Thái Bình</t>
  </si>
  <si>
    <t xml:space="preserve">144/25.11.2015 </t>
  </si>
  <si>
    <t>23.3.2016</t>
  </si>
  <si>
    <t>116/23.3.2016</t>
  </si>
  <si>
    <t>Phạm Văn Tuyển</t>
  </si>
  <si>
    <t>Nguyễn Hữu Toàn</t>
  </si>
  <si>
    <t>Đông Sơn</t>
  </si>
  <si>
    <t>45/HSST 22.6.2016</t>
  </si>
  <si>
    <t>787/04.8.2016</t>
  </si>
  <si>
    <t>16.02.2017</t>
  </si>
  <si>
    <t>15/22.02.2017</t>
  </si>
  <si>
    <t>Lê Xuân Đức</t>
  </si>
  <si>
    <t>Minh Châu</t>
  </si>
  <si>
    <t>35/27.3.2015 ta Tp Móng Cái</t>
  </si>
  <si>
    <t>438/24.6.2015</t>
  </si>
  <si>
    <t>119/24.3.2016</t>
  </si>
  <si>
    <t>Vũ Duy Hiệp</t>
  </si>
  <si>
    <t>297/07.12.2015 ta Tỉnh Đồng Nai</t>
  </si>
  <si>
    <t>504/29.4.2016</t>
  </si>
  <si>
    <t>216/16.8.2016</t>
  </si>
  <si>
    <t>Lưu Văn Chương</t>
  </si>
  <si>
    <t>05/16.01.2009 ta H. Đông Hưng</t>
  </si>
  <si>
    <t>185/05.3.2009</t>
  </si>
  <si>
    <t xml:space="preserve"> 12.8.2016</t>
  </si>
  <si>
    <t>217/16.8.2016</t>
  </si>
  <si>
    <t>Nguyễn Văn Hùy</t>
  </si>
  <si>
    <t>Đồng Phú</t>
  </si>
  <si>
    <t>23/01.10.2012 ta T. Thái Bình</t>
  </si>
  <si>
    <t>38/16.10.2012</t>
  </si>
  <si>
    <t>15.8.2016</t>
  </si>
  <si>
    <t>218/16.8.2016</t>
  </si>
  <si>
    <t>Lưu Văn Dũng</t>
  </si>
  <si>
    <t>07/13.01.2016 ta H. Sóc Sơn, Hà Nội</t>
  </si>
  <si>
    <t>465/29.4.2016</t>
  </si>
  <si>
    <t>16.8.2016</t>
  </si>
  <si>
    <t>220/16.8.2016</t>
  </si>
  <si>
    <t>Trần Thế Anh</t>
  </si>
  <si>
    <t>01/06.01.2016 ta T.Thái Bình</t>
  </si>
  <si>
    <t>301/25.01.2016</t>
  </si>
  <si>
    <t>16.9.2016</t>
  </si>
  <si>
    <t>230/19.9.2016</t>
  </si>
  <si>
    <t>Phạm Hoàng Long</t>
  </si>
  <si>
    <t>302/25.01.2016</t>
  </si>
  <si>
    <t>231/19.9.2016</t>
  </si>
  <si>
    <t>Phạm Văn Đồng</t>
  </si>
  <si>
    <t>300/25.01.2016</t>
  </si>
  <si>
    <t>232/19.9.2016</t>
  </si>
  <si>
    <t>Phạm Quang Huy</t>
  </si>
  <si>
    <t>178/07.12.2015</t>
  </si>
  <si>
    <t>233/19.9.2016</t>
  </si>
  <si>
    <t>Nguyễn Thế Nam</t>
  </si>
  <si>
    <t>182/07.12.2015</t>
  </si>
  <si>
    <t>234/19.9.2016</t>
  </si>
  <si>
    <t>Phạm Văn Đạt</t>
  </si>
  <si>
    <t>184/07.12.2015</t>
  </si>
  <si>
    <t>235/19.9.2016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</si>
  <si>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</si>
  <si>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</si>
  <si>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</si>
  <si>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</si>
  <si>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</si>
  <si>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</si>
  <si>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</si>
  <si>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</si>
  <si>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</si>
  <si>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</si>
  <si>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Hoàng Xuân Hùng</t>
  </si>
  <si>
    <t>Đông Hà</t>
  </si>
  <si>
    <t>65/24.10.2012 tỉnh Vĩnh Phúc</t>
  </si>
  <si>
    <t>310/08.4.2013</t>
  </si>
  <si>
    <t>26.8.2015</t>
  </si>
  <si>
    <t>03/26.8.2015</t>
  </si>
  <si>
    <t>Lê Thị Châm</t>
  </si>
  <si>
    <t>TTĐông Hưng</t>
  </si>
  <si>
    <t>11/17.11.2010 ta Đông Hưng</t>
  </si>
  <si>
    <t>130/31.12.2010</t>
  </si>
  <si>
    <t>04/26.8.2015</t>
  </si>
  <si>
    <t>Nguyễn Viết Cường</t>
  </si>
  <si>
    <t>01/09.01.2013 ta Đông Hưng</t>
  </si>
  <si>
    <t>270/4.3.2013</t>
  </si>
  <si>
    <t>05/26.8.2015</t>
  </si>
  <si>
    <t>Bùi Văn Long</t>
  </si>
  <si>
    <t>163/31.5.2011 ta h Từ Liêm- HN</t>
  </si>
  <si>
    <t>191/5.3.2012</t>
  </si>
  <si>
    <t>29/24.12.2015</t>
  </si>
  <si>
    <t>Nguyễn Văn Điền</t>
  </si>
  <si>
    <t>44/02/7/2008 Ta T Tuyên Quang</t>
  </si>
  <si>
    <t>79/17.11.2008</t>
  </si>
  <si>
    <t>30/24.12.2015</t>
  </si>
  <si>
    <t>717/22.5.1993 Ta Tối Cao</t>
  </si>
  <si>
    <t>56/22.7.1994</t>
  </si>
  <si>
    <t>31/24.12.2015</t>
  </si>
  <si>
    <t>Hà Quang Mạnh</t>
  </si>
  <si>
    <t>Phong Châu</t>
  </si>
  <si>
    <t>35/28.8.2014 Ta T Thái Bình</t>
  </si>
  <si>
    <t>83/12.11.2014</t>
  </si>
  <si>
    <t>32/24.12.2015</t>
  </si>
  <si>
    <t>Trần Đình Kiều</t>
  </si>
  <si>
    <t>39/25.6.2015 Ta Đông Hưng</t>
  </si>
  <si>
    <t>499/3.8.2015</t>
  </si>
  <si>
    <t>33/24.12.2015</t>
  </si>
  <si>
    <t>Vũ Việt Hưng</t>
  </si>
  <si>
    <t>Đông Quang</t>
  </si>
  <si>
    <t>05/30.9.2013 ta h Đông Hưng</t>
  </si>
  <si>
    <t>124/18.11.2013</t>
  </si>
  <si>
    <t>67/26.01.2016</t>
  </si>
  <si>
    <t>Nguyễn Thị Thuận</t>
  </si>
  <si>
    <t>Đào Văn Thăng</t>
  </si>
  <si>
    <t>95/17.6.2014 ta tp Thái Bình</t>
  </si>
  <si>
    <t>436/19.6.2015</t>
  </si>
  <si>
    <t>68/26.01.2016</t>
  </si>
  <si>
    <t>Vũ Văn Đàn</t>
  </si>
  <si>
    <t>Đoàn Ngọc Trường</t>
  </si>
  <si>
    <t>13/06.3.2008 ta H Đông Hưng</t>
  </si>
  <si>
    <t>206/05.5.2008</t>
  </si>
  <si>
    <t>98/23.3.2016</t>
  </si>
  <si>
    <t>Nguyễn Thị Xuyên</t>
  </si>
  <si>
    <t>Nguyễn Đức Nhĩ</t>
  </si>
  <si>
    <t>73/25.9.2012 ta H Quỳnh Phụ</t>
  </si>
  <si>
    <t>210/14.01.2013</t>
  </si>
  <si>
    <t>99/23.3.2016</t>
  </si>
  <si>
    <t>Nguyễn Bá Toán</t>
  </si>
  <si>
    <t>41/07.5.2004 ta Thị xã Thái Bình</t>
  </si>
  <si>
    <t>222/23.8.2004</t>
  </si>
  <si>
    <t>100/23.3.2016</t>
  </si>
  <si>
    <t>Hà Hữu Nam</t>
  </si>
  <si>
    <t>06/11.01.2008 ta H Đông hưng</t>
  </si>
  <si>
    <t>219/09.5.2008</t>
  </si>
  <si>
    <t>101/23.3.2016</t>
  </si>
  <si>
    <t>Nguyễn Duy hợp</t>
  </si>
  <si>
    <t>Đông vinh</t>
  </si>
  <si>
    <t>01/10.01.2014 ta H Đông hưng</t>
  </si>
  <si>
    <t>297/19.3.2014</t>
  </si>
  <si>
    <t>102/23.3.2016</t>
  </si>
  <si>
    <t>Phạm Văn Hoàng</t>
  </si>
  <si>
    <t>Đông Vinh</t>
  </si>
  <si>
    <t>36/22.10.2012 ta H Đông hưng</t>
  </si>
  <si>
    <t>143/10.12.2012</t>
  </si>
  <si>
    <t>103/23.3.2016</t>
  </si>
  <si>
    <t>Trần Văn Thi</t>
  </si>
  <si>
    <t>181/18.12.2009 ta Tp. Móng Cái</t>
  </si>
  <si>
    <t>293/19.7.2010</t>
  </si>
  <si>
    <t>104/23.3.2016</t>
  </si>
  <si>
    <t>Lại Văn Kỷ</t>
  </si>
  <si>
    <t>Đông giang</t>
  </si>
  <si>
    <t>20/02.12.1999 ta H Tuần Giáo</t>
  </si>
  <si>
    <t>210/15.9.2005</t>
  </si>
  <si>
    <t>105/23.3.2016</t>
  </si>
  <si>
    <t>Vũ Quang Toàn</t>
  </si>
  <si>
    <t>Trọng Quan</t>
  </si>
  <si>
    <t>71/14.10.2014 ta H Đông Hưng</t>
  </si>
  <si>
    <t>132/02.12.2014</t>
  </si>
  <si>
    <t>22.4.2016</t>
  </si>
  <si>
    <t>143/22.4.2016</t>
  </si>
  <si>
    <t>Đặng Hoàng Tùng</t>
  </si>
  <si>
    <t>128/02.12.2014</t>
  </si>
  <si>
    <t>144/22.4.2016</t>
  </si>
  <si>
    <t>Vũ Ngọc Anh</t>
  </si>
  <si>
    <t>22/24.4.2014 ta H Đông Hưng</t>
  </si>
  <si>
    <t>440/3.6.2014</t>
  </si>
  <si>
    <t>145/22.4.2016</t>
  </si>
  <si>
    <t>Nguyễn Văn Hà</t>
  </si>
  <si>
    <t>05/14.01.2014 ta h Đông Hưng</t>
  </si>
  <si>
    <t>342/31.3.2014</t>
  </si>
  <si>
    <t>147/22.4.2016</t>
  </si>
  <si>
    <t>Đầu Thanh Hải</t>
  </si>
  <si>
    <t>335/31.3.2014</t>
  </si>
  <si>
    <t>149/22.4.2016</t>
  </si>
  <si>
    <t>Tống Văn Cường</t>
  </si>
  <si>
    <t>182/28.12.2011 ta h Thủy Nguyên</t>
  </si>
  <si>
    <t>185/27.2.2012</t>
  </si>
  <si>
    <t>151/22.4.2016</t>
  </si>
  <si>
    <t>Nghiêm Minh Thế</t>
  </si>
  <si>
    <t>Đông Giang</t>
  </si>
  <si>
    <t>21/03.4.2015 ta H Vũ Thư</t>
  </si>
  <si>
    <t>412/29.5.2015</t>
  </si>
  <si>
    <t>13.5.2016</t>
  </si>
  <si>
    <t>166/19.5.2016</t>
  </si>
  <si>
    <t>Nguyễn Xuân Gắng</t>
  </si>
  <si>
    <t>03/11.5.2011 ta h Đông Hưng</t>
  </si>
  <si>
    <t>341/04.7.2011</t>
  </si>
  <si>
    <t>167/19.5.2016</t>
  </si>
  <si>
    <t>Phạm Trung Kiên</t>
  </si>
  <si>
    <t>94/12.4.2012 ta h Từ Liêm HN</t>
  </si>
  <si>
    <t>498/31.7.2013</t>
  </si>
  <si>
    <t>23.6.2016</t>
  </si>
  <si>
    <t>183/24.6.2016</t>
  </si>
  <si>
    <t xml:space="preserve">Phạm Ngọc Văn </t>
  </si>
  <si>
    <t>41/05.4.2001 ta T Lai Châu</t>
  </si>
  <si>
    <t>21/06.10.2014</t>
  </si>
  <si>
    <t>184/24.6.2016</t>
  </si>
  <si>
    <t>Nguyễn Văn Hòa</t>
  </si>
  <si>
    <t>174/24.8.2012 ta q 12, HCM</t>
  </si>
  <si>
    <t>460/01.7.2013</t>
  </si>
  <si>
    <t>185/24.6.2016</t>
  </si>
  <si>
    <t>Phạm Văn Khoát</t>
  </si>
  <si>
    <t>04/12.7.2011 ta h Đông Hưng</t>
  </si>
  <si>
    <t>69/09.11.2011</t>
  </si>
  <si>
    <t>186/24.6.2016</t>
  </si>
  <si>
    <t>Bùi Văn Thuấn</t>
  </si>
  <si>
    <t>71/23.12.2010 ta h Đông Hưng</t>
  </si>
  <si>
    <t>181/17.02.2011</t>
  </si>
  <si>
    <t>187/24.6.2016</t>
  </si>
  <si>
    <t>Đặng Thị Bẩy</t>
  </si>
  <si>
    <t>Trần Văn Trung</t>
  </si>
  <si>
    <t>48/24.9.2012 ta h Đông Hưng</t>
  </si>
  <si>
    <t>100/20.11.2012</t>
  </si>
  <si>
    <t>29.6.2016</t>
  </si>
  <si>
    <t>188/29.11.2016</t>
  </si>
  <si>
    <t>Trần Thùy Linh</t>
  </si>
  <si>
    <t>Đặng Văn Nghi</t>
  </si>
  <si>
    <t>Đông Hợp</t>
  </si>
  <si>
    <t>03/26.01.2015 ta T. Thái Nguyên</t>
  </si>
  <si>
    <t>411/22.5.2015</t>
  </si>
  <si>
    <t>26.7.2016</t>
  </si>
  <si>
    <t>213/27.7.2016</t>
  </si>
  <si>
    <t>Lại Văn Toán</t>
  </si>
  <si>
    <t>32/03.7.2012 ta h Đông Hưng</t>
  </si>
  <si>
    <t>377/17.8.2012</t>
  </si>
  <si>
    <t>214/27.7.2016</t>
  </si>
  <si>
    <t>Phạm Xuân Thành</t>
  </si>
  <si>
    <t>TTĐônghưng</t>
  </si>
  <si>
    <t>29/27.5.2016 ta h Đông Hưng</t>
  </si>
  <si>
    <t>708/06.7.2016</t>
  </si>
  <si>
    <t>29.8.2016</t>
  </si>
  <si>
    <t>226/29.8.2016</t>
  </si>
  <si>
    <t>Vũ Thị Xuyên</t>
  </si>
  <si>
    <t>37/14.6.2016 ta h Đông Hưng</t>
  </si>
  <si>
    <t>755/28.7.2016</t>
  </si>
  <si>
    <t>CD</t>
  </si>
  <si>
    <t>Trả TS</t>
  </si>
  <si>
    <t>227/29.8.2016</t>
  </si>
  <si>
    <t>757/28.7.2016</t>
  </si>
  <si>
    <t>228/29.8.2016</t>
  </si>
  <si>
    <t>Lê Ngọc Luyện</t>
  </si>
  <si>
    <t>Đông La</t>
  </si>
  <si>
    <t>19/12.5.2016 ta h Văn Yên</t>
  </si>
  <si>
    <t>654/22.6.2016</t>
  </si>
  <si>
    <t>08/22.02.2017</t>
  </si>
  <si>
    <t>Bùi Thị Thủy</t>
  </si>
  <si>
    <t>225/23.12.2015 ta Tp. Nam Định</t>
  </si>
  <si>
    <t>889/21.9.2016</t>
  </si>
  <si>
    <t>238/22.9.2016</t>
  </si>
  <si>
    <t>Vũ Thị Thanh Thúy</t>
  </si>
  <si>
    <t>Thăng Long</t>
  </si>
  <si>
    <t>27/HSPT 29.02.2012 ta Tối Cao</t>
  </si>
  <si>
    <t>165/19.01.2017</t>
  </si>
  <si>
    <t>BTTC</t>
  </si>
  <si>
    <t>09/22.02.2017</t>
  </si>
  <si>
    <t>Lê Đình Cần</t>
  </si>
  <si>
    <t>Đông Cường</t>
  </si>
  <si>
    <t>157/17.9.2013 ta tp Thái Bình</t>
  </si>
  <si>
    <t>168/19.12.2013</t>
  </si>
  <si>
    <t>8.12.2015</t>
  </si>
  <si>
    <t>28/08.12.2015</t>
  </si>
  <si>
    <t>Bùi Duy Niên</t>
  </si>
  <si>
    <t>07/30.12.2015 ta h Đông Hưng</t>
  </si>
  <si>
    <t>347/18.02.2016</t>
  </si>
  <si>
    <t>23.9.2016</t>
  </si>
  <si>
    <t>245/26.9.2016</t>
  </si>
  <si>
    <t>Vương Thị Đình</t>
  </si>
  <si>
    <t>Bùi Tiến Đức</t>
  </si>
  <si>
    <t>06/15.12.2015 ta h Đông Hưng</t>
  </si>
  <si>
    <t>314/02.02.2016</t>
  </si>
  <si>
    <t>246/26.9.2016</t>
  </si>
  <si>
    <t>Bùi Thị Hiển</t>
  </si>
  <si>
    <t>Nguyễn Hữu Trì</t>
  </si>
  <si>
    <t>05/2.9.2016 ta h Đông Hưng</t>
  </si>
  <si>
    <t>125/18.11.2015</t>
  </si>
  <si>
    <t>248/26.9.2016</t>
  </si>
  <si>
    <t>Hoàng Thị  Lanh</t>
  </si>
  <si>
    <t>Trần Văn Cải</t>
  </si>
  <si>
    <t>81/11.12.2015 ta h Đông Hưng</t>
  </si>
  <si>
    <t>275/21.01.2016</t>
  </si>
  <si>
    <t>250/26.9.2016</t>
  </si>
  <si>
    <t>Dương Ngọc Hiển</t>
  </si>
  <si>
    <t>51/26.7.2016 ta h Đông Hưng</t>
  </si>
  <si>
    <t>858/06.9.2016</t>
  </si>
  <si>
    <t>26.9.2016</t>
  </si>
  <si>
    <t>251/26.9.2016</t>
  </si>
  <si>
    <t>Nguyễn Văn Năng</t>
  </si>
  <si>
    <t>Lô Giang</t>
  </si>
  <si>
    <t>1964/6.8.2009 ta Tp. HCM</t>
  </si>
  <si>
    <t>108/07.01.2010</t>
  </si>
  <si>
    <t>28.8.2015</t>
  </si>
  <si>
    <t>09/28.8.2015</t>
  </si>
  <si>
    <t>Minh Tân</t>
  </si>
  <si>
    <t>38/15.5.2012 ta Tỉnh Quảng Ninh</t>
  </si>
  <si>
    <t>327/10.7.2012</t>
  </si>
  <si>
    <t>10/28.8.2015</t>
  </si>
  <si>
    <t>Nguyễn Thị Thìn</t>
  </si>
  <si>
    <t>Bạch Đằng</t>
  </si>
  <si>
    <t>93/31.7.2014 ta H Thủy Nguyên</t>
  </si>
  <si>
    <t>353/21.4.2015</t>
  </si>
  <si>
    <t>18/03.9.2015</t>
  </si>
  <si>
    <t>HTX DVNN xã  Minh Tân</t>
  </si>
  <si>
    <t>01/28.8.2014 Ta Đông Hưng</t>
  </si>
  <si>
    <t>587/10.9.2014</t>
  </si>
  <si>
    <t>4.9.2015</t>
  </si>
  <si>
    <t>19/04.9.2015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</si>
  <si>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</si>
  <si>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</si>
  <si>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</si>
  <si>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</si>
  <si>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</si>
  <si>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</si>
  <si>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</si>
  <si>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Vũ Hồng Nguyên</t>
  </si>
  <si>
    <t>25/22.4.2015 ta h Đông hưng</t>
  </si>
  <si>
    <t>417/29.5.2015</t>
  </si>
  <si>
    <t>22.9.2015</t>
  </si>
  <si>
    <t>26/22.9.2015</t>
  </si>
  <si>
    <t>Vũ Văn Chuẩn</t>
  </si>
  <si>
    <t>119/30.12.2014 ta Tp Hạ Long</t>
  </si>
  <si>
    <t>547/19.8.2014</t>
  </si>
  <si>
    <t>15.3.2016</t>
  </si>
  <si>
    <t>72/15.3.2016</t>
  </si>
  <si>
    <t>3271/29.12.2000 ta Tối Cao</t>
  </si>
  <si>
    <t>200/16.5.2003</t>
  </si>
  <si>
    <t>73/15.3.2016</t>
  </si>
  <si>
    <t>Nguyễn Anh Tuấn</t>
  </si>
  <si>
    <t>116/30.7.2013 ta Tp. Thái Bình</t>
  </si>
  <si>
    <t>301/21.3.2014</t>
  </si>
  <si>
    <t>75/15.3.2016</t>
  </si>
  <si>
    <t>Lưu Văn Năm</t>
  </si>
  <si>
    <t>Chương dương</t>
  </si>
  <si>
    <t>141/25.5.2011 ta Quận Hoàng Kiếm</t>
  </si>
  <si>
    <t>237/09.4.2012</t>
  </si>
  <si>
    <t>77/15.3.2016</t>
  </si>
  <si>
    <t>Đỗ Xuân Trường</t>
  </si>
  <si>
    <t>237/9.4.2012</t>
  </si>
  <si>
    <t>78/15.3.2016</t>
  </si>
  <si>
    <t>Nguyễn chính Hùng</t>
  </si>
  <si>
    <t>99/15.5.06 Ta q Gò Vấp Tp.HCM</t>
  </si>
  <si>
    <t>54/22.11.06</t>
  </si>
  <si>
    <t>80/15.3.2016</t>
  </si>
  <si>
    <t>Nhâm Sỹ Hà</t>
  </si>
  <si>
    <t>Đông Á</t>
  </si>
  <si>
    <t>218/27.3.2009</t>
  </si>
  <si>
    <t>219/16.8.2016</t>
  </si>
  <si>
    <t>Đỗ Tiến Đạt</t>
  </si>
  <si>
    <t>137/28.9.2012 ta Tp. Móng cái</t>
  </si>
  <si>
    <t>318/12.4.2013</t>
  </si>
  <si>
    <t>09.3.2016</t>
  </si>
  <si>
    <t>85/16.3.2016</t>
  </si>
  <si>
    <t>Hoàng Công Khởi</t>
  </si>
  <si>
    <t>111/23.9.2015 ta Tp. Móng Cái</t>
  </si>
  <si>
    <t>200/17.12.2015</t>
  </si>
  <si>
    <t>154/25.4.2016</t>
  </si>
  <si>
    <t>266/12.01.2016</t>
  </si>
  <si>
    <t>155/25.4.2016</t>
  </si>
  <si>
    <t>Nguyễn thành Vinh</t>
  </si>
  <si>
    <t>08/27.3.2012 ta H Đông Hưng</t>
  </si>
  <si>
    <t>282/28.5.2012</t>
  </si>
  <si>
    <t>156/25.4.2016</t>
  </si>
  <si>
    <t>30/13.4.2004 ta TP. Thái Bình</t>
  </si>
  <si>
    <t>01/26.9.2008</t>
  </si>
  <si>
    <t>157/25.4.2016</t>
  </si>
  <si>
    <t>Nguyễn Anh Dũng</t>
  </si>
  <si>
    <t>32/28.9.2010 ta H Đông Hưng</t>
  </si>
  <si>
    <t>49/01.11.2010</t>
  </si>
  <si>
    <t>159/25.4.2016</t>
  </si>
  <si>
    <t>33/15.10.2010 ta H Hưng Hà</t>
  </si>
  <si>
    <t>186/3.3.2011</t>
  </si>
  <si>
    <t>160/25.4.2016</t>
  </si>
  <si>
    <t xml:space="preserve">Nguyễn Hữu Thanh </t>
  </si>
  <si>
    <t>303/21.3.2014</t>
  </si>
  <si>
    <t>163/25.4.2016</t>
  </si>
  <si>
    <t>118/08.4.2014 ta tỉnh Quảng Ninh</t>
  </si>
  <si>
    <t>575/30.5.2016</t>
  </si>
  <si>
    <t>06.6.2016</t>
  </si>
  <si>
    <t>176/07.6.2016</t>
  </si>
  <si>
    <t>Lê Duyên Kiên</t>
  </si>
  <si>
    <t>17/08.4.2014 ta huyện Văn Giang, Hưng Yên</t>
  </si>
  <si>
    <t>475/30.6.2014</t>
  </si>
  <si>
    <t>178/07.60.2016</t>
  </si>
  <si>
    <t>Phạm Bá Tuấn</t>
  </si>
  <si>
    <t>Đông Phương</t>
  </si>
  <si>
    <t>49/06.8.2015 ta huyện Đông Hưng</t>
  </si>
  <si>
    <t>585/18.9.2015</t>
  </si>
  <si>
    <t>181/07.6.2016</t>
  </si>
  <si>
    <t>Nguyễn Năng Tiến</t>
  </si>
  <si>
    <t>35/28.8.2015 ta Tỉnh Thái Bình</t>
  </si>
  <si>
    <t>84/12.11.2014</t>
  </si>
  <si>
    <t>182/07.6.2016</t>
  </si>
  <si>
    <t>Nguyễn Văn Khoản</t>
  </si>
  <si>
    <t>07.7.2016</t>
  </si>
  <si>
    <t>190/11.7.2016</t>
  </si>
  <si>
    <t>Nguyễn Văn Ba</t>
  </si>
  <si>
    <t>18/01.4.2016 ta huyện Đông Hưng</t>
  </si>
  <si>
    <t>538/18.5.2016</t>
  </si>
  <si>
    <t>06.7.2016</t>
  </si>
  <si>
    <t>193/11.7.2016</t>
  </si>
  <si>
    <t>Mai Văn Thiết</t>
  </si>
  <si>
    <t>171/16.10.2012 ta Tp. Thái Bình</t>
  </si>
  <si>
    <t>330/22.4.2013</t>
  </si>
  <si>
    <t>194/11.7.2016</t>
  </si>
  <si>
    <t>Trần Quang Doanh</t>
  </si>
  <si>
    <t>38/16.8.2012 ta h Đông Hưng</t>
  </si>
  <si>
    <t>112/20.11.2012</t>
  </si>
  <si>
    <t>195/11.7.2016</t>
  </si>
  <si>
    <t>Nguyễn Văn Hiệp</t>
  </si>
  <si>
    <t>44/11.9.2012 ta h Đông Hưng</t>
  </si>
  <si>
    <t>109/20.11.2012</t>
  </si>
  <si>
    <t>196/11.7.2016</t>
  </si>
  <si>
    <t>Hoàng Xuân Hoan</t>
  </si>
  <si>
    <t>60/10.9.2014 ta h Đông Hưng</t>
  </si>
  <si>
    <t>49/16.10.2014</t>
  </si>
  <si>
    <t>197/11.7.2016</t>
  </si>
  <si>
    <t>63/08.12.2015 ta h Tứ Kỳ Hải dương</t>
  </si>
  <si>
    <t>339/16.02.2016</t>
  </si>
  <si>
    <t>198/11.7.2016</t>
  </si>
  <si>
    <t>Lã Quý Phóng</t>
  </si>
  <si>
    <t>12/21.5.2008 ta T Thái Bình</t>
  </si>
  <si>
    <t>242/10.6.2008</t>
  </si>
  <si>
    <t>199/11.7.2016</t>
  </si>
  <si>
    <t>Phạm Tiến Thung</t>
  </si>
  <si>
    <t>2326/20.11.1998 ta Tối Cao</t>
  </si>
  <si>
    <t>08/08.10.2008</t>
  </si>
  <si>
    <t>200/11.7.2016</t>
  </si>
  <si>
    <t>Nguyễn Đăng Trung</t>
  </si>
  <si>
    <t>35/QĐST-HNGĐ 13.4.2016</t>
  </si>
  <si>
    <t>498/29.4.2017</t>
  </si>
  <si>
    <t>10/22.02.2017</t>
  </si>
  <si>
    <t>Mai Đình Quang</t>
  </si>
  <si>
    <t>66/22.9.2015 ta h Đông Hung</t>
  </si>
  <si>
    <t>405/10.3.2016</t>
  </si>
  <si>
    <t>205/11.7.2016</t>
  </si>
  <si>
    <t>Bùi Hải Đăng</t>
  </si>
  <si>
    <t>01/09.01.2009 ta h Thạch Phú, Bến tre</t>
  </si>
  <si>
    <t>208/15.01.2014</t>
  </si>
  <si>
    <t>206/11.7.2016</t>
  </si>
  <si>
    <t>163/07.01.2017</t>
  </si>
  <si>
    <t>20.02.2017</t>
  </si>
  <si>
    <t>11/22.02.2017</t>
  </si>
  <si>
    <t>83/08.11.2016</t>
  </si>
  <si>
    <t>12/22.02.2017</t>
  </si>
  <si>
    <t>Bùi Đức Thọ</t>
  </si>
  <si>
    <t>26/04.8.2011 ta h Đông Hưng</t>
  </si>
  <si>
    <t>423/08.9.2011</t>
  </si>
  <si>
    <t>210/11.7.2016</t>
  </si>
  <si>
    <t>Mai Quý Quyết</t>
  </si>
  <si>
    <t>Đông la</t>
  </si>
  <si>
    <t>54/04.9.2014 ta h Đông Hung</t>
  </si>
  <si>
    <t>100/18.11.2014</t>
  </si>
  <si>
    <t>211/11.7.2016</t>
  </si>
  <si>
    <t>Trần Văn Lĩnh</t>
  </si>
  <si>
    <t>Hồng Việt</t>
  </si>
  <si>
    <t>85/27.8.2012 ta h Hoài Đức, HN</t>
  </si>
  <si>
    <t>63/07.11.2012</t>
  </si>
  <si>
    <t>13.7.2016</t>
  </si>
  <si>
    <t>212/13.7.2016</t>
  </si>
  <si>
    <t>Vũ Văn Xuyền</t>
  </si>
  <si>
    <t>60/25.3.2016 ta q Từ Liêm, HN</t>
  </si>
  <si>
    <t>744/28.7.2016</t>
  </si>
  <si>
    <t>222/18.8.2016</t>
  </si>
  <si>
    <t>Hoàng Ngọc Cường</t>
  </si>
  <si>
    <t>544/18.5.2016</t>
  </si>
  <si>
    <t>224/19.8.2016</t>
  </si>
  <si>
    <t>63/8.12.2015 ta H Tứ Kỳ, Hải Dương</t>
  </si>
  <si>
    <t>340/16.02.2016</t>
  </si>
  <si>
    <t>225/19.8.2016</t>
  </si>
  <si>
    <t xml:space="preserve">Tô Sỹ Tùng           </t>
  </si>
  <si>
    <t>Đông Hoàng</t>
  </si>
  <si>
    <t>12/24.3.2009 ta Tỉnh Nghệ An</t>
  </si>
  <si>
    <t>193/15.01.2014</t>
  </si>
  <si>
    <t>27.8.2015</t>
  </si>
  <si>
    <t>06/27.8.2015</t>
  </si>
  <si>
    <t xml:space="preserve">Tô Sỹ Thọ              </t>
  </si>
  <si>
    <t>Tp. Thái Bình</t>
  </si>
  <si>
    <t>Vũ Đình Tuấn</t>
  </si>
  <si>
    <t>Đông Xuân</t>
  </si>
  <si>
    <t>104/22.6.2006 ta Tỉnh Thái bình</t>
  </si>
  <si>
    <t>15/5.10.2011</t>
  </si>
  <si>
    <t>07/27.8.2015</t>
  </si>
  <si>
    <t>Đặng Đức Thắng</t>
  </si>
  <si>
    <t>266/15.6.2006 ta Tp. Hà Nội</t>
  </si>
  <si>
    <t>182/2.3.2009</t>
  </si>
  <si>
    <t>08/27.8.2015</t>
  </si>
  <si>
    <t>Phạm  Thị Mái</t>
  </si>
  <si>
    <t>Đông Xá</t>
  </si>
  <si>
    <t>04/02.5.2008 ta Đông Hưng</t>
  </si>
  <si>
    <t>403/22.5.2015</t>
  </si>
  <si>
    <t>16.9.2015</t>
  </si>
  <si>
    <t>22/16.9.2015</t>
  </si>
  <si>
    <t>Quách Thế Lâm</t>
  </si>
  <si>
    <t>Đông Tân</t>
  </si>
  <si>
    <t>48/24.6.2015 ta h.phú lương, thái nguyên</t>
  </si>
  <si>
    <t>578/16.9.2015</t>
  </si>
  <si>
    <t>24/22.9.2015</t>
  </si>
  <si>
    <t>Vũ Vưn Hằng</t>
  </si>
  <si>
    <t>28/13.5.2014 Ta Đông Hung</t>
  </si>
  <si>
    <t>468/26.6.2014</t>
  </si>
  <si>
    <t>34/24.12.2015</t>
  </si>
  <si>
    <t>Lê Dình Hùng</t>
  </si>
  <si>
    <t>81/31.12.2013 ta Đông Hưng</t>
  </si>
  <si>
    <t>390/17.4.2014</t>
  </si>
  <si>
    <t>35/24.12.2015</t>
  </si>
  <si>
    <t>Bùi Tiến Dũng</t>
  </si>
  <si>
    <t>377/17.4.2014</t>
  </si>
  <si>
    <t>36/24.12.2015</t>
  </si>
  <si>
    <t>Phạm Quốc Tuấn</t>
  </si>
  <si>
    <t>389/17.4.2014</t>
  </si>
  <si>
    <t>38/24.12.2015</t>
  </si>
  <si>
    <t>Phí Văn Hiệp</t>
  </si>
  <si>
    <t>384/17.4.2014</t>
  </si>
  <si>
    <t>39/24.12.2015</t>
  </si>
  <si>
    <t>Phạm Duy Đông</t>
  </si>
  <si>
    <t>Đông Kinh</t>
  </si>
  <si>
    <t xml:space="preserve">10/24.4.2012 ta h Chư Pư h - Gia Lai </t>
  </si>
  <si>
    <t>404/05.9.2012</t>
  </si>
  <si>
    <t>11.01.2015</t>
  </si>
  <si>
    <t>60/11.01.2016</t>
  </si>
  <si>
    <t>Phạm Tiến Hộ</t>
  </si>
  <si>
    <t>18/06.5.2011 ta h Đông Hưng</t>
  </si>
  <si>
    <t>38/10.10.2011</t>
  </si>
  <si>
    <t>62/11.01.2016</t>
  </si>
  <si>
    <t>Phạm Tiến Mậu</t>
  </si>
  <si>
    <t>Vũ Văn Phóng</t>
  </si>
  <si>
    <t>18/10.6.2005 ta h Đông Hưng</t>
  </si>
  <si>
    <t>46/26.9.2005</t>
  </si>
  <si>
    <t>11.01.2016</t>
  </si>
  <si>
    <t>63/11.01.2016</t>
  </si>
  <si>
    <t>Đông kinh</t>
  </si>
  <si>
    <t>46/27.8.2014 ta h Thái Thụy</t>
  </si>
  <si>
    <t>06/29.9.2015</t>
  </si>
  <si>
    <t>64/11.01.2016</t>
  </si>
  <si>
    <t>154/19.12.2014</t>
  </si>
  <si>
    <t>65/11.01.2016</t>
  </si>
  <si>
    <t>Bùi Văn Hùng</t>
  </si>
  <si>
    <t>54/20.8.2013 ta h Đông Hưng</t>
  </si>
  <si>
    <t>12/08.10.2013</t>
  </si>
  <si>
    <t>66/11.01.2016</t>
  </si>
  <si>
    <t>Phạm Thị Đợi</t>
  </si>
  <si>
    <t>Bùi Thanh Tuấn</t>
  </si>
  <si>
    <t>Đông Huy</t>
  </si>
  <si>
    <t>344/20.8.2014 ta Tp. Hà Nội</t>
  </si>
  <si>
    <t>326/06.4.2015</t>
  </si>
  <si>
    <t>91/23.3.2016</t>
  </si>
  <si>
    <t>Bùi Xuân Trường</t>
  </si>
  <si>
    <t>12/27.01.2014 ta H Đông Hưng</t>
  </si>
  <si>
    <t>286/19.3.2014</t>
  </si>
  <si>
    <t>92/23.3.2016</t>
  </si>
  <si>
    <t>Phạm Văn Chính</t>
  </si>
  <si>
    <t>288/19.3.2014</t>
  </si>
  <si>
    <t>93/23.3.2016</t>
  </si>
  <si>
    <t>Nguyễn Văn Thắng</t>
  </si>
  <si>
    <t>289/19.3.2014</t>
  </si>
  <si>
    <t>94/23.3.2016</t>
  </si>
  <si>
    <t>Lê Đức Thản</t>
  </si>
  <si>
    <t>Đông Phong</t>
  </si>
  <si>
    <t>09/11.3.2008 ta H Đông Hưng</t>
  </si>
  <si>
    <t>262/10.6.2008</t>
  </si>
  <si>
    <t>24.3.2016</t>
  </si>
  <si>
    <t>120/24.3.2016</t>
  </si>
  <si>
    <t>Đào Thị gấm</t>
  </si>
  <si>
    <t>Phạm Thị Thuận</t>
  </si>
  <si>
    <t>18/20.3.2014 ta t Hưng yên</t>
  </si>
  <si>
    <t>261/9.2.2015</t>
  </si>
  <si>
    <t>121/24.3.2016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</si>
  <si>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</si>
  <si>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</si>
  <si>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</si>
  <si>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</si>
  <si>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</si>
  <si>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</si>
  <si>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</si>
  <si>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</si>
  <si>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</si>
  <si>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Sơn</t>
  </si>
  <si>
    <t>214/11.11.1999 ta H Đông Hưng</t>
  </si>
  <si>
    <t>20/08.10.2008</t>
  </si>
  <si>
    <t>125/20.4.2016</t>
  </si>
  <si>
    <t>Đào Văn Hoán</t>
  </si>
  <si>
    <t>06/29.3.2012 ta h Đông Hưng</t>
  </si>
  <si>
    <t>268/17.5.2012</t>
  </si>
  <si>
    <t>126/20.4.2016</t>
  </si>
  <si>
    <t>Vũ Thị Mai</t>
  </si>
  <si>
    <t>Vũ Văn Thêm</t>
  </si>
  <si>
    <t>27/07.5.2014 ta h Đông Hưng</t>
  </si>
  <si>
    <t>461/18.6.2014</t>
  </si>
  <si>
    <t>127/20.4.2016</t>
  </si>
  <si>
    <t>Vũ Ngọc Linh</t>
  </si>
  <si>
    <t>46/11.9.2012 ta h Đông Hưng</t>
  </si>
  <si>
    <t>101/20.11.2012</t>
  </si>
  <si>
    <t>128/20.4.2016</t>
  </si>
  <si>
    <t>73/26.11.2014 ta h Đông Hưng</t>
  </si>
  <si>
    <t>170/05.01.2015</t>
  </si>
  <si>
    <t>129/20.4.2016</t>
  </si>
  <si>
    <t>Ngô Thị Tuyến</t>
  </si>
  <si>
    <t>459/18.6.2014</t>
  </si>
  <si>
    <t>130/20.4.2016</t>
  </si>
  <si>
    <t>Nguyễn Việt Tiến</t>
  </si>
  <si>
    <t>70/15.5.1999 ta T Thái Bình</t>
  </si>
  <si>
    <t>24/10.10.2008</t>
  </si>
  <si>
    <t>19.4.2016</t>
  </si>
  <si>
    <t>131/22.4.2016</t>
  </si>
  <si>
    <t xml:space="preserve">Trần Đình Trãi </t>
  </si>
  <si>
    <t>23/25.6.2008 ta T Lào Cai</t>
  </si>
  <si>
    <t>129/24.12.2008</t>
  </si>
  <si>
    <t>132/22.4.2016</t>
  </si>
  <si>
    <t>Giang Quốc Anh</t>
  </si>
  <si>
    <t>21.9.2016</t>
  </si>
  <si>
    <t>242/26.9.2016</t>
  </si>
  <si>
    <t>Nguyễn Văn Kiên</t>
  </si>
  <si>
    <t>243/26.9.2016</t>
  </si>
  <si>
    <t>Lê Văn Bình</t>
  </si>
  <si>
    <t>38/23.9.2011 ta h Đông Hưng</t>
  </si>
  <si>
    <t>93/18.11.2011</t>
  </si>
  <si>
    <t>134/22.4.2016</t>
  </si>
  <si>
    <t>268/21.01.2016</t>
  </si>
  <si>
    <t>135/22.4.2016</t>
  </si>
  <si>
    <t>Vũ Tiến Đạt</t>
  </si>
  <si>
    <t>65/17.7.2015 ta h Quỳnh Phụ</t>
  </si>
  <si>
    <t>162/01.12.2015</t>
  </si>
  <si>
    <t>138/22.4.2016</t>
  </si>
  <si>
    <t>Phạm Đình Thấu</t>
  </si>
  <si>
    <t>27/22.9.2005 ta h Đông Hưng</t>
  </si>
  <si>
    <t>94/12.12.2005</t>
  </si>
  <si>
    <t>139/22.4.2016</t>
  </si>
  <si>
    <t>Nguyễn Văn Thuấn</t>
  </si>
  <si>
    <t>08/09.3.2011 ta h Đông Hưng</t>
  </si>
  <si>
    <t>254/5.5.2011</t>
  </si>
  <si>
    <t>140/22.4.2016</t>
  </si>
  <si>
    <t>Vũ Bá Linh</t>
  </si>
  <si>
    <t>57/29.6.1991 ta T Hà Sơn Bình</t>
  </si>
  <si>
    <t>172/19.5.2004</t>
  </si>
  <si>
    <t>141/22.4.2016</t>
  </si>
  <si>
    <t>Phí Ngọc Trường</t>
  </si>
  <si>
    <t>Đông á</t>
  </si>
  <si>
    <t>66/01.3.2011 ta quận Hoàn Kiếm</t>
  </si>
  <si>
    <t>269/21.01.2016</t>
  </si>
  <si>
    <t>26.5.2016</t>
  </si>
  <si>
    <t>170/01.6.2016</t>
  </si>
  <si>
    <t>Phí Trọng Tuấn</t>
  </si>
  <si>
    <t>36/29.3.2007 ta quận Phú Nhuận</t>
  </si>
  <si>
    <t>222/21.5.2007</t>
  </si>
  <si>
    <t>171/01.6.2016</t>
  </si>
  <si>
    <t>Phí Văn Cảnh</t>
  </si>
  <si>
    <t>31/20.6.2012 ta huyện Đông Hưng</t>
  </si>
  <si>
    <t>427/17.9.2012</t>
  </si>
  <si>
    <t>172/01.6.2016</t>
  </si>
  <si>
    <t xml:space="preserve">Nguyễn Đức Duy </t>
  </si>
  <si>
    <t>Đông Lĩnh</t>
  </si>
  <si>
    <t>31.5.2016</t>
  </si>
  <si>
    <t>173/02.6.2016</t>
  </si>
  <si>
    <t>Phạm Văn Khánh</t>
  </si>
  <si>
    <t>152/30.9.2011 ta Tp. Thái Bình</t>
  </si>
  <si>
    <t>126/12.3.2012</t>
  </si>
  <si>
    <t>174/02.6.2016</t>
  </si>
  <si>
    <t>Trần Văn Mạnh</t>
  </si>
  <si>
    <t>Đông lĩnh</t>
  </si>
  <si>
    <t>02/07.01.2010 ta huyện Đông Hưng</t>
  </si>
  <si>
    <t>144/04.3.2010</t>
  </si>
  <si>
    <t>175/02.6.2016</t>
  </si>
  <si>
    <t>Hà Văn Minh</t>
  </si>
  <si>
    <t>12/16.3.2016 ta H Đông Hưng</t>
  </si>
  <si>
    <t>468/29.4.2016</t>
  </si>
  <si>
    <t>21.12.2016</t>
  </si>
  <si>
    <t>03/22.12.2016</t>
  </si>
  <si>
    <t>Nguyễn Huy Thuyến</t>
  </si>
  <si>
    <t>14/03.8.2016 ta H Krông Đắk Lắk</t>
  </si>
  <si>
    <t>95/21.11.2016</t>
  </si>
  <si>
    <t>04/10.01.2017</t>
  </si>
  <si>
    <t>Phạm Quốc Sử</t>
  </si>
  <si>
    <t>10/29.01.2015 ta tỉnh Hưng Yên</t>
  </si>
  <si>
    <t>206/21.02.2017</t>
  </si>
  <si>
    <t>TBCD</t>
  </si>
  <si>
    <t xml:space="preserve">    16  /09.3.2017</t>
  </si>
  <si>
    <t>Bùi Tiến  Đức</t>
  </si>
  <si>
    <t>461/29.4.2016</t>
  </si>
  <si>
    <t>06/10.01.2017</t>
  </si>
  <si>
    <t>463/29.4.2016</t>
  </si>
  <si>
    <t>07/10.01.2017</t>
  </si>
  <si>
    <t>Nguyễn Trung Kiên</t>
  </si>
  <si>
    <t>96/23.11.2016 ta t Thái Bình</t>
  </si>
  <si>
    <t>119/19.12.2016</t>
  </si>
  <si>
    <t>04.5.2017</t>
  </si>
  <si>
    <t>20/08.5.2017</t>
  </si>
  <si>
    <t>Phạm Việt Anh</t>
  </si>
  <si>
    <t>10/27.02.2017 ta h Đông Hưng</t>
  </si>
  <si>
    <t>249/05.4.2017</t>
  </si>
  <si>
    <t>05.5.2017</t>
  </si>
  <si>
    <t>19/08.5.2017</t>
  </si>
  <si>
    <t>Phạm Công Quang</t>
  </si>
  <si>
    <t>12/28.02.2017 ta h Đông Hưng</t>
  </si>
  <si>
    <t>252/05.4.2017</t>
  </si>
  <si>
    <t>9.5.2017</t>
  </si>
  <si>
    <t>21/09.5.2017</t>
  </si>
  <si>
    <t>T</t>
  </si>
  <si>
    <t>Trần Văn Duẩn</t>
  </si>
  <si>
    <t>Thôn Trực Tầm,
xã Trà Giang,
huyện KX, TB</t>
  </si>
  <si>
    <t>48/HSST 30.12.2010 TAND Kiến Xương,TB</t>
  </si>
  <si>
    <t>53/QĐ-CCTHA 12.5.2011</t>
  </si>
  <si>
    <t>Phạt: 5.000</t>
  </si>
  <si>
    <t>05.6.2015</t>
  </si>
  <si>
    <t>10/QĐ-CCTHA 01.9.2015</t>
  </si>
  <si>
    <t>Đặng Văn Toán</t>
  </si>
  <si>
    <t>Thôn Văn Hanh,
xã Lê Lợi,
huyện KX, TB</t>
  </si>
  <si>
    <t>265/HSST 22.12.1999 TAND KX,TB</t>
  </si>
  <si>
    <t>45/QĐ-CCTHA 28.4.2008</t>
  </si>
  <si>
    <t>Phạt: 19.600</t>
  </si>
  <si>
    <t>23.7.2015</t>
  </si>
  <si>
    <t>85/QĐ-CCTHA 16.9.2015</t>
  </si>
  <si>
    <t>Lê Văn Ty</t>
  </si>
  <si>
    <t>Thôn Phú Ân,
xã Lê Lợi,
huyện KX, TB</t>
  </si>
  <si>
    <t>29/HSST 17.9.2009 TAND Kiến Xương,TB</t>
  </si>
  <si>
    <t>13/QĐ-CCTHA 30.10.2009</t>
  </si>
  <si>
    <t>AP: 200
Phạt: 5.000</t>
  </si>
  <si>
    <t>09.4.2015</t>
  </si>
  <si>
    <t>86/QĐ-CCTHA 17.9.2015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</si>
  <si>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</si>
  <si>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</si>
  <si>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</si>
  <si>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</si>
  <si>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</si>
  <si>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05.8.2015</t>
  </si>
  <si>
    <t>87/QĐ-CCTHA 17.9.2015</t>
  </si>
  <si>
    <t>33/HSST 27.6.2014 TAND Kiến Xương,TB</t>
  </si>
  <si>
    <t>03/QĐ-CCTHA 02.10.2014</t>
  </si>
  <si>
    <t>AP+Phạt: 5.200
TTSQ: 100</t>
  </si>
  <si>
    <t>88/QĐ-CCTHA 17.9.2015</t>
  </si>
  <si>
    <t>Vũ Quang Phúc</t>
  </si>
  <si>
    <t>Thôn Nam Sơn,
xã Hòa Bình,
huyện KX, TB</t>
  </si>
  <si>
    <t>37/HSST 20.9.2013 TAND Kiến Xương,TB</t>
  </si>
  <si>
    <t>13/QĐ-CCTHA 04.11.2013</t>
  </si>
  <si>
    <t>89/QĐ-CCTHA 17.9.2015</t>
  </si>
  <si>
    <t>T3</t>
  </si>
  <si>
    <t>Thôn Việt Hưng,
xã Hòa Bình,
huyện KX,
tỉnh TB</t>
  </si>
  <si>
    <t>30
04.7.2013
TAND KX</t>
  </si>
  <si>
    <t>111
19.8.2013</t>
  </si>
  <si>
    <t>07.4.2016</t>
  </si>
  <si>
    <t>193
08.4.2016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</si>
  <si>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</si>
  <si>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</si>
  <si>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</si>
  <si>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</si>
  <si>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</si>
  <si>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</si>
  <si>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Trần Mạnh Hùng</t>
  </si>
  <si>
    <t>Thôn Đoài,
xã Hòa Bình,
huyện KX,
tỉnh TB</t>
  </si>
  <si>
    <t>33
29.7.2010
TAND KX</t>
  </si>
  <si>
    <t>97
16.9.2010</t>
  </si>
  <si>
    <t>195
08.4.2016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</si>
  <si>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</si>
  <si>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</si>
  <si>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</si>
  <si>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</si>
  <si>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</si>
  <si>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196
08.4.2016</t>
  </si>
  <si>
    <t>Trần Thị Vy</t>
  </si>
  <si>
    <t>Thôn Thụy Lũng Nam, xã Quốc Tuấn,
huyện KX,
tỉnh TB</t>
  </si>
  <si>
    <t>20
23.3.2007
TAND KX</t>
  </si>
  <si>
    <t>285
11.9.2007</t>
  </si>
  <si>
    <t>Góp NC: 17.300</t>
  </si>
  <si>
    <t>01.4.2016</t>
  </si>
  <si>
    <t>190
07.4.2016</t>
  </si>
  <si>
    <t>Tạ Duy Bản</t>
  </si>
  <si>
    <t>34/28.8.2013 TAND KX &amp; 74/23.10.2013 TAND Tỉnh TB</t>
  </si>
  <si>
    <t>31
02.01.2014</t>
  </si>
  <si>
    <t>Bồi thường: 22.330</t>
  </si>
  <si>
    <t>191
07.4.2016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</si>
  <si>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</si>
  <si>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</si>
  <si>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</si>
  <si>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</si>
  <si>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</si>
  <si>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192
07.4.2016</t>
  </si>
  <si>
    <t>Phạm Văn Toàn</t>
  </si>
  <si>
    <t>Thôn 5, xã Vũ Hòa
huyện KX,
tỉnh TB</t>
  </si>
  <si>
    <t>348/20.7.2011 TAND Quận Hoàng Mai, TP Hà Nội</t>
  </si>
  <si>
    <t>102/QĐ-CCTHA 14.5.2012</t>
  </si>
  <si>
    <t>AP: 200
Phạt: 3.000</t>
  </si>
  <si>
    <t>21.4.2016</t>
  </si>
  <si>
    <t>199/QĐ-CCTHA 25.4.2016</t>
  </si>
  <si>
    <t>Nguyễn Văn Kết</t>
  </si>
  <si>
    <t>44/22.9.2015 TAND Huyện Kiến Xương, Tỉnh TB</t>
  </si>
  <si>
    <t>13/QĐ-CCTHA 03.11.2015</t>
  </si>
  <si>
    <t>Phạt: 7.000</t>
  </si>
  <si>
    <t>200/QĐ-CCTHA 25.4.2016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</si>
  <si>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</si>
  <si>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</si>
  <si>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</si>
  <si>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</si>
  <si>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AP: 200
Phạt: 10.000</t>
  </si>
  <si>
    <t>201/QĐ-CCTHA 25.4.2016</t>
  </si>
  <si>
    <t>Phạm Ngọc Bảy</t>
  </si>
  <si>
    <t>01/21.4.2015 TAND Huyện Kiến Xương, Tỉnh TB</t>
  </si>
  <si>
    <t>125/QĐ-CCTHA 26.5.2015</t>
  </si>
  <si>
    <t xml:space="preserve">AP: 200
</t>
  </si>
  <si>
    <t>202/QĐ-CCTHA 25.4.2016</t>
  </si>
  <si>
    <t>Nguyễn Thị Hoa</t>
  </si>
  <si>
    <t>Thôn Lịch Bài, xã Vũ Hòa
huyện KX,
tỉnh TB</t>
  </si>
  <si>
    <t>214/22.12.2015 TAND Thành Phố Thái Bình, 
Tỉnh TB</t>
  </si>
  <si>
    <t>82/QĐ-CCTHA 14.4.2016</t>
  </si>
  <si>
    <t>27.4.2016</t>
  </si>
  <si>
    <t>205/QĐ-CCTHA 29.4.2016</t>
  </si>
  <si>
    <t>Lương Văn Tôn</t>
  </si>
  <si>
    <t>Thôn Trung Hòa, xã Hòa Bình
huyện KX,
tỉnh TB</t>
  </si>
  <si>
    <t>09/14.3.2013 
TAND Huyện Kiến Xương, Tỉnh TB</t>
  </si>
  <si>
    <t>75/QĐ-CCTHA 03.5.2013</t>
  </si>
  <si>
    <t xml:space="preserve">
Phạt: 4.800</t>
  </si>
  <si>
    <t>206/QĐ-CCTHA 29.4.2016</t>
  </si>
  <si>
    <t>Lê Văn Hải</t>
  </si>
  <si>
    <t>Thôn Phú Ân
 xã Lê Lợi
huyện KX,
tỉnh TB</t>
  </si>
  <si>
    <t>21/21.5.2015 
TAND Huyện Kiến Xương, Tỉnh TB</t>
  </si>
  <si>
    <t>136/QĐ-CCTHA 01.7.2015</t>
  </si>
  <si>
    <t xml:space="preserve">
Phạt:5.000</t>
  </si>
  <si>
    <t>207/QĐ-CCTHA 29.4.2016</t>
  </si>
  <si>
    <t>Lương Văn Cương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</si>
  <si>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</si>
  <si>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</si>
  <si>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</si>
  <si>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</si>
  <si>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Khúc Trường Giang</t>
  </si>
  <si>
    <t>10/05.5.2011 
TAND Huyện Kiến Xương, Tỉnh TB</t>
  </si>
  <si>
    <t>384/QĐ-CCTHA 10.8.2015</t>
  </si>
  <si>
    <t xml:space="preserve">AP: 2.131
</t>
  </si>
  <si>
    <t>209/QĐ-CCTHA 29.4.2016</t>
  </si>
  <si>
    <t>Vũ Trường Côn</t>
  </si>
  <si>
    <t>27/24.9.2015 
TAND Huyện Như Xuân, Tỉnh Thanh Hóa</t>
  </si>
  <si>
    <t>37/QĐ-CCTHA 15.12.2015</t>
  </si>
  <si>
    <t>210/QĐ-CCTHA 29.4.2016</t>
  </si>
  <si>
    <t>65/20.12.2012 
TAND Huyện Kiến Xương, Tỉnh TB</t>
  </si>
  <si>
    <t>52/QĐ-CCTHA 24.01.2013</t>
  </si>
  <si>
    <t>TTSQ: 200
Phạt: 3.900</t>
  </si>
  <si>
    <t>211/QĐ-CCTHA 29.4.2016</t>
  </si>
  <si>
    <t>Lê Xuân Thái</t>
  </si>
  <si>
    <t>41/25.8.2015 
TAND Huyện Kiến Xương, Tỉnh TB</t>
  </si>
  <si>
    <t>01/QĐ-CCTHA 07.10.2015</t>
  </si>
  <si>
    <t>212/QĐ-CCTHA 29.4.2016</t>
  </si>
  <si>
    <t>44/07.6.2013 
TAND Huyện Thái Thụy, Tỉnh TB</t>
  </si>
  <si>
    <t>114/QĐ-CCTHA 03.9.2013</t>
  </si>
  <si>
    <t xml:space="preserve">
SCQ 3.000</t>
  </si>
  <si>
    <t>213/QĐ-CCTHA 29.4.2016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</si>
  <si>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</si>
  <si>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</si>
  <si>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</si>
  <si>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</si>
  <si>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</si>
  <si>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20.6.2016</t>
  </si>
  <si>
    <t>223/QĐ-CCTHA 22.6.2016</t>
  </si>
  <si>
    <t>T9</t>
  </si>
  <si>
    <t>17/20.4.2016
TAND huyện Kiến Xương, TB</t>
  </si>
  <si>
    <t>106/QĐ-CCTHA
13.6.2016</t>
  </si>
  <si>
    <t>Phạt: 6.780</t>
  </si>
  <si>
    <t>31.8.2016</t>
  </si>
  <si>
    <t>227/QĐ-CCTHA 01.9.2016</t>
  </si>
  <si>
    <t>Lê Văn Lĩnh</t>
  </si>
  <si>
    <t>Thôn Phú Ân,
xã Lê Lợi,
huyện KX,
tỉnh TB</t>
  </si>
  <si>
    <t>39/26.8.2011
TAND huyện Kiến Xương, TB</t>
  </si>
  <si>
    <t>75/QĐ-CCTHA
10.02.2012</t>
  </si>
  <si>
    <t>20.9.2016</t>
  </si>
  <si>
    <t>272/QĐ-CCTHA 20.9.2016</t>
  </si>
  <si>
    <t>Bùi Văn Nghị</t>
  </si>
  <si>
    <t>Xóm 1,thôn Hòa Bình
xã Bình Địnhi,
huyện KX,
tỉnh TB</t>
  </si>
  <si>
    <t>35/16.10.2015
TAND huyện Kiến Xương, TB</t>
  </si>
  <si>
    <t>130/QĐ-CCTHA
08.3.1016</t>
  </si>
  <si>
    <t>GNC:7.200</t>
  </si>
  <si>
    <t>26.10.2016</t>
  </si>
  <si>
    <t>01/QĐ-CCTHA 26.10.2016</t>
  </si>
  <si>
    <t>Vũ Thị Hiếu</t>
  </si>
  <si>
    <t>01/29.6.2012
TAND huyện Kiến Xương, TB</t>
  </si>
  <si>
    <t>15/QĐ-CCTHA
26.8.1012</t>
  </si>
  <si>
    <t>AP DSST: 3.900</t>
  </si>
  <si>
    <t>09.12.2016</t>
  </si>
  <si>
    <t>04/QĐ-CCTHA 09.12.2016</t>
  </si>
  <si>
    <t>T-T4.17</t>
  </si>
  <si>
    <t>Nguyễn Thị  Ngọc Huyền</t>
  </si>
  <si>
    <t>Thôn Bắc Sơn, xã Hòa Bình</t>
  </si>
  <si>
    <t>62/30.11.2016TAND Kiến Xương</t>
  </si>
  <si>
    <t>62/05.01.2017</t>
  </si>
  <si>
    <t>AP HSST:200</t>
  </si>
  <si>
    <t>07.4.2017</t>
  </si>
  <si>
    <t>14/12.4.2017</t>
  </si>
  <si>
    <t>HN</t>
  </si>
  <si>
    <t>Phạm Ngọc Thiển</t>
  </si>
  <si>
    <t>Thôn Nam Huân Nam,
xã Đình Phùng,
huyện KX, TB</t>
  </si>
  <si>
    <t xml:space="preserve">48/HSST 09.10.2014 TAND KX,TB  </t>
  </si>
  <si>
    <t>76/QĐ-CCTHA 27.3.2015</t>
  </si>
  <si>
    <t>SQNN: 1.800</t>
  </si>
  <si>
    <t>25.6.2015</t>
  </si>
  <si>
    <t>07/QĐ-CCTHA 01.9.2015</t>
  </si>
  <si>
    <t>Đỗ Văn Thùy</t>
  </si>
  <si>
    <t>Thôn Khả Phú,
xã Bình Thanh, 
huyện KX, TB</t>
  </si>
  <si>
    <t>03/HSST 28.01.2015 TAND Kiến Xương,TB</t>
  </si>
  <si>
    <t>68/QĐ-CCTHA 03.3.2015</t>
  </si>
  <si>
    <t>09/QĐ-CCTHA 01.9.2015</t>
  </si>
  <si>
    <t>Phạm Đình Chiến</t>
  </si>
  <si>
    <t>Thôn Nam Huân Bắc,
xã Đình Phùng,
huyện KX, TB</t>
  </si>
  <si>
    <t>15/HSST 23.4.2012 TAND Kiến Xương, TB</t>
  </si>
  <si>
    <t>108/QĐ-CCTHA 28.5.2012</t>
  </si>
  <si>
    <t>08.7.2015</t>
  </si>
  <si>
    <t>16/QĐ-CCTHA 01.9.2015</t>
  </si>
  <si>
    <t>43/HSST 29.7.2014 TAND Kiến Xương, TB</t>
  </si>
  <si>
    <t>142/QĐ-CCTHA 08.9.2014</t>
  </si>
  <si>
    <t>SQNN: 1.150</t>
  </si>
  <si>
    <t>17/QĐ-CCTHA 01.9.2015</t>
  </si>
  <si>
    <t>Vũ Xuân Thảo</t>
  </si>
  <si>
    <t>Thôn Khả Phú, 
xã Bình Thanh,
huyện KX, TB</t>
  </si>
  <si>
    <t>17/HSST 09.5.2013 TAND Kiến Xương, TB</t>
  </si>
  <si>
    <t>89/QĐ-CCTHA 18.6.2013</t>
  </si>
  <si>
    <t>Phạt: 4.750
SQNN: 500</t>
  </si>
  <si>
    <t>18/QĐ-CCTHA 01.9.2015</t>
  </si>
  <si>
    <t>Nguyễn Thị Tho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</si>
  <si>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</si>
  <si>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</si>
  <si>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</si>
  <si>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</si>
  <si>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</si>
  <si>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</si>
  <si>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Hoàng Văn Doan</t>
  </si>
  <si>
    <t>Thôn 2,
xã Vũ Thắng,
huyện KX, TB</t>
  </si>
  <si>
    <t>35/HSST 19.7.2012 TAND Kiến Xương, TB</t>
  </si>
  <si>
    <t>01/QĐ-CCTHA 01.10.2012</t>
  </si>
  <si>
    <t>AP: 1.087</t>
  </si>
  <si>
    <t>05.01.2016</t>
  </si>
  <si>
    <t>23/QĐ-CCTHA 04.9.2015</t>
  </si>
  <si>
    <t>49/HSST 20.8.2012 TAND Kiến Xương, TB</t>
  </si>
  <si>
    <t>67/QĐ-CCTHA 25.3.2013</t>
  </si>
  <si>
    <t>AP: 445</t>
  </si>
  <si>
    <t>24/QĐ-CCTHA 04.9.2015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</si>
  <si>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</si>
  <si>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</si>
  <si>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</si>
  <si>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</si>
  <si>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4.448,5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</si>
  <si>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</si>
  <si>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</si>
  <si>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</si>
  <si>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</si>
  <si>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</si>
  <si>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</si>
  <si>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185/QĐ-CCTHA 23.3.2016</t>
  </si>
  <si>
    <t>Phạm Trường Long</t>
  </si>
  <si>
    <t>23/HSST 07.8.2009 TAND Kiến Xương, TB</t>
  </si>
  <si>
    <t>113/QĐ-CCTHA 15.9.2009</t>
  </si>
  <si>
    <t>Phạt: 10.000</t>
  </si>
  <si>
    <t>28/QĐ-CCTHA 04.9.2015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</si>
  <si>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</si>
  <si>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</si>
  <si>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</si>
  <si>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</si>
  <si>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</si>
  <si>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</si>
  <si>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</si>
  <si>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</si>
  <si>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</si>
  <si>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</si>
  <si>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</si>
  <si>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</si>
  <si>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</si>
  <si>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</si>
  <si>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</si>
  <si>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</si>
  <si>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</si>
  <si>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Thị Thúy Hằng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</si>
  <si>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</si>
  <si>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</si>
  <si>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</si>
  <si>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</si>
  <si>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</si>
  <si>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</si>
  <si>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</si>
  <si>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</si>
  <si>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</si>
  <si>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</si>
  <si>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</si>
  <si>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</si>
  <si>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</si>
  <si>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</si>
  <si>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</si>
  <si>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</si>
  <si>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</si>
  <si>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</si>
  <si>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T4</t>
  </si>
  <si>
    <t>Tạ Văn Cầm</t>
  </si>
  <si>
    <t>Thôn Bắc Dũng
xã Hồng Thái
huyện KX,
tỉnh TB</t>
  </si>
  <si>
    <t>13/14.4.2011TAND Huyện Kiến Xương, Tỉnh TB</t>
  </si>
  <si>
    <t>36/QĐ-CCTHA 09.12.2011</t>
  </si>
  <si>
    <t>26.4.2016</t>
  </si>
  <si>
    <t>204/QĐ-CCTHA 26.4.2016</t>
  </si>
  <si>
    <t>T6</t>
  </si>
  <si>
    <t>Trương Thị Huyền</t>
  </si>
  <si>
    <t>Thôn An Đông,
xã An Bồi,
huyện KX, TB</t>
  </si>
  <si>
    <t>28/HSST 28.6.2013 TAND Kiến Xương, TB</t>
  </si>
  <si>
    <t>95/QĐ-CCTHA 16.5.2016</t>
  </si>
  <si>
    <t>AP + Phạt:10.200</t>
  </si>
  <si>
    <t>02.6.2016</t>
  </si>
  <si>
    <t>221/QĐ-CCTHA 02.6.2016</t>
  </si>
  <si>
    <t>T8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</si>
  <si>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</si>
  <si>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</si>
  <si>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</si>
  <si>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</si>
  <si>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</si>
  <si>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</si>
  <si>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</si>
  <si>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</si>
  <si>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</si>
  <si>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</si>
  <si>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>AP: 200
Phạt: 4.800</t>
  </si>
  <si>
    <t>25.3.2016</t>
  </si>
  <si>
    <t>22/QĐ-CCTHA 04.9.2015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</si>
  <si>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</si>
  <si>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</si>
  <si>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</si>
  <si>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</si>
  <si>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</si>
  <si>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</si>
  <si>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</si>
  <si>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T2.17</t>
  </si>
  <si>
    <t>Nguyễn Đình Tấn</t>
  </si>
  <si>
    <t>Thôn Cao Trung,
xã Đình Phùng,
huyện KX, tỉnh TB</t>
  </si>
  <si>
    <t>69/HSST
27.12.2016
TAND huyện Kiến Xương, TB</t>
  </si>
  <si>
    <t>74/QĐ-CCTHA 10.02.2017</t>
  </si>
  <si>
    <t>AP:200
Phạt:4.800
Truy thu: 300</t>
  </si>
  <si>
    <t>21.2.2017</t>
  </si>
  <si>
    <t>09/QĐ-CCTHA 21.02.2017</t>
  </si>
  <si>
    <t>T4.17</t>
  </si>
  <si>
    <t>Bùi Văn Tuấn</t>
  </si>
  <si>
    <t>Thôn Khả Phú,
xã Bình Thanh,
huyện KX, TB</t>
  </si>
  <si>
    <t>41/HSST 21.10.2010 TAND Kiến Xương,TB</t>
  </si>
  <si>
    <t>17/QĐ-CCTHA 20.12.2010</t>
  </si>
  <si>
    <t>Phạt: 4.900</t>
  </si>
  <si>
    <t>03.4.2017</t>
  </si>
  <si>
    <t>13/QĐ-CCTHA 03.4.2017</t>
  </si>
  <si>
    <t>Trịnh Văn Thịnh</t>
  </si>
  <si>
    <t>Thôn Thống Nhất,
xã Quang Minh,
huyện KX, TB</t>
  </si>
  <si>
    <t>15/HSST 04.4.2014 TAND Kiến Xương, TB</t>
  </si>
  <si>
    <t>82/QĐ-CCTHA 19.5.2014</t>
  </si>
  <si>
    <t>SQNN: 4.910</t>
  </si>
  <si>
    <t>17.4.2017</t>
  </si>
  <si>
    <t>15/QĐ-CCTHA 17.4.2017</t>
  </si>
  <si>
    <t>T5.17</t>
  </si>
  <si>
    <t>Lê Văn Tuấn</t>
  </si>
  <si>
    <t>Thôn Đa Cốc, xã Bình Thanh</t>
  </si>
  <si>
    <t>08/HSST 24/2/2017TA KX</t>
  </si>
  <si>
    <t>100/07.4.2017</t>
  </si>
  <si>
    <t>AP:200
Phạt:3.000
Truy thu: 450</t>
  </si>
  <si>
    <t>09.5.2017</t>
  </si>
  <si>
    <t>17/10.5.2017</t>
  </si>
  <si>
    <t>Lê Quang Việt</t>
  </si>
  <si>
    <t>Thôn 2, xã Vũ Thắng</t>
  </si>
  <si>
    <t>111/HSST21.7.2014TATPTB</t>
  </si>
  <si>
    <t>107/21.4.2017</t>
  </si>
  <si>
    <t>Phạt:4.900</t>
  </si>
  <si>
    <t>11.5.2017</t>
  </si>
  <si>
    <t>18/12.5.2017</t>
  </si>
  <si>
    <t>Nguyễn văn Đạt</t>
  </si>
  <si>
    <t>Thôn Giang Tiến, xã Quang Minh</t>
  </si>
  <si>
    <t>18/HSPT 21.3.2017TATB</t>
  </si>
  <si>
    <t>108/21.4.2017</t>
  </si>
  <si>
    <t>AP + Truy thu:1.000</t>
  </si>
  <si>
    <t>12.5.2017</t>
  </si>
  <si>
    <t>19/12.5.2017</t>
  </si>
  <si>
    <t>HOÀNH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</si>
  <si>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</si>
  <si>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</si>
  <si>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</si>
  <si>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</si>
  <si>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</si>
  <si>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</si>
  <si>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</si>
  <si>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</si>
  <si>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</si>
  <si>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</si>
  <si>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</si>
  <si>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</si>
  <si>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</si>
  <si>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</si>
  <si>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</si>
  <si>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</si>
  <si>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</si>
  <si>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16.4.2015</t>
  </si>
  <si>
    <t>14/QĐ-CCTHA 01.9.2015</t>
  </si>
  <si>
    <t>Hoàng Trung Hiếu</t>
  </si>
  <si>
    <t>xã Nam Bình  Kiến Xương   Thái Bình</t>
  </si>
  <si>
    <t>53/HSST 25.9.2014 TAND Kiến Xương, TB</t>
  </si>
  <si>
    <t>15/QĐ-CCTHA 31.10.2014</t>
  </si>
  <si>
    <t>PHẠT:5.000</t>
  </si>
  <si>
    <t>15/QĐ-CCTHA 01.9.2015</t>
  </si>
  <si>
    <t>Ngô Viết Vượng</t>
  </si>
  <si>
    <t>Thôn Bắc Sơn,
xã Quang Bình,
huyện KX, tỉnh TB</t>
  </si>
  <si>
    <t>61/HSST 23.10.2014 TAND Kiến Xương, TB</t>
  </si>
  <si>
    <t>43/QĐ-CCTHA 01.12.2014</t>
  </si>
  <si>
    <t>11.9.2015</t>
  </si>
  <si>
    <t>35/QĐ-CCTHA 16.9.2015</t>
  </si>
  <si>
    <t>Nguyễn Văn Mười</t>
  </si>
  <si>
    <t>Xã Vũ Bình, Kiến Xương Thái Bình</t>
  </si>
  <si>
    <t>97/HSPT 31.10.2012 TAND tỉnh TB</t>
  </si>
  <si>
    <t>66/QĐ-CCTHA 25.3.2013</t>
  </si>
  <si>
    <t>AP:600 Phạt:17.000</t>
  </si>
  <si>
    <t>36/QĐ-CCTHA 16.9.2015</t>
  </si>
  <si>
    <t>Thôn Trà Vi Đông,
xã Vũ Công,
huyện KX, tỉnh TB</t>
  </si>
  <si>
    <t>32/HSST 02.8.2013 TAND Kiến Xương, TB</t>
  </si>
  <si>
    <t>03/QĐ-CCTHA 01.10.2013</t>
  </si>
  <si>
    <t>SQNN: 8.140</t>
  </si>
  <si>
    <t>39/QĐ-CCTHA 16.9.2015</t>
  </si>
  <si>
    <t>Đỗ Văn Dũng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</si>
  <si>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</si>
  <si>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</si>
  <si>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</si>
  <si>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</si>
  <si>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</si>
  <si>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</si>
  <si>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</si>
  <si>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</si>
  <si>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</si>
  <si>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</si>
  <si>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41/QĐ-CCTHA 16.9.2015</t>
  </si>
  <si>
    <t>Thôn Luật Nội Đông,
xã Quang Lịch,
huyện KX, tỉnh TB</t>
  </si>
  <si>
    <t>03/HSST 14.11.2015 TAND tỉnh TB</t>
  </si>
  <si>
    <t>154/QĐ-CCTHA 06.8.2015</t>
  </si>
  <si>
    <t>AP: 2.430</t>
  </si>
  <si>
    <t>42/QĐ-CCTHA 16.9.2015</t>
  </si>
  <si>
    <t>Ngô Văn Ngọc</t>
  </si>
  <si>
    <t>42/HSST 11.9.2012 TAND Kiến Xương,TB</t>
  </si>
  <si>
    <t>27/QĐ-CCTHA 07.12.2012</t>
  </si>
  <si>
    <t>AP: 450
TTSQ: 5.000</t>
  </si>
  <si>
    <t>22.5.2015</t>
  </si>
  <si>
    <t>44/QĐ-CCTHA 16.9.2015</t>
  </si>
  <si>
    <t>Đào Quang Thắng</t>
  </si>
  <si>
    <t>59/HSST 26.10.2012 TAND Kiến Xương, TB</t>
  </si>
  <si>
    <t>72/QĐ-CCTHA 03.5.2013</t>
  </si>
  <si>
    <t>AP: 200
TTSQ: 1.632</t>
  </si>
  <si>
    <t>45/QĐ-CCTHA 16.9.2015</t>
  </si>
  <si>
    <t>Chu Thị Mai</t>
  </si>
  <si>
    <t>13/HSST 25.3.2014 TAND Kiến Xương, TB</t>
  </si>
  <si>
    <t>79/QĐ-CCTHA 19.5.2014</t>
  </si>
  <si>
    <t>AP: 200
TTSQ: 4.850</t>
  </si>
  <si>
    <t>46/QĐ-CCTHA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</si>
  <si>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</si>
  <si>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</si>
  <si>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</si>
  <si>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</si>
  <si>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</si>
  <si>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</si>
  <si>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</si>
  <si>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</si>
  <si>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</si>
  <si>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</si>
  <si>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</si>
  <si>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Trần Tư Pháp</t>
  </si>
  <si>
    <t>Thôn Tây Nghĩa, 
xã Quang Hưng,
huyện KX, tỉnh TB</t>
  </si>
  <si>
    <t>213/HSST 25.9.2014 TAND TP Hà Nội</t>
  </si>
  <si>
    <t>35/QĐ-CCTHA 28.11.2014</t>
  </si>
  <si>
    <t>AP: 200
Phạt: 7.000</t>
  </si>
  <si>
    <t>50/QĐ-CCTHA 16.9.2015</t>
  </si>
  <si>
    <t>Trần Văn Công</t>
  </si>
  <si>
    <t>Thôn Cao Mại, 
xã Quang Hưng,
huyện KX, tỉnh TB</t>
  </si>
  <si>
    <t>12/HSST 18.3.2015 TAND Kiến Xương,TB</t>
  </si>
  <si>
    <t>95/QĐ-CCTHA 23.4.2015</t>
  </si>
  <si>
    <t>Phạt: 4.700</t>
  </si>
  <si>
    <t>51/QĐ-CCTHA 16.9.2015</t>
  </si>
  <si>
    <t>Trần Văn Bích</t>
  </si>
  <si>
    <t>27/HSST 11.6.2015 TAND Kiến Xương, TB</t>
  </si>
  <si>
    <t>142/QĐ-CCTHA 22.7.2015</t>
  </si>
  <si>
    <t>52/QĐ-CCTHA 16.9.2015</t>
  </si>
  <si>
    <t>Trần Văn Hưng</t>
  </si>
  <si>
    <t>22/HSST 22.5.2015 TAND Kiến Xương, TB</t>
  </si>
  <si>
    <t>145/QĐ-CCTHA 22.7.2015</t>
  </si>
  <si>
    <t>Phạt: 5.001</t>
  </si>
  <si>
    <t>53/QĐ-CCTHA 16.9.2015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</si>
  <si>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</si>
  <si>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</si>
  <si>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</si>
  <si>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</si>
  <si>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</si>
  <si>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Vũ Văn Cửu</t>
  </si>
  <si>
    <t>Xóm 4
xã Vũ Tây,
huyện KX, tỉnh TB</t>
  </si>
  <si>
    <t>123/HSST 30.10.2001 TAND TX TB</t>
  </si>
  <si>
    <t>27/QĐ-CCTHA 18.02.2002</t>
  </si>
  <si>
    <t>Phạt: 4.800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</si>
  <si>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</si>
  <si>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</si>
  <si>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</si>
  <si>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</si>
  <si>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</si>
  <si>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</si>
  <si>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</si>
  <si>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</si>
  <si>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</si>
  <si>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</si>
  <si>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</si>
  <si>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</si>
  <si>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Trần Văn Tùng</t>
  </si>
  <si>
    <t>Xóm 6,
xã Vũ Tây,
huyện KX, tỉnh TB</t>
  </si>
  <si>
    <t>08/HSST 18.11.2011 TAND Mường Chè</t>
  </si>
  <si>
    <t>80/QĐ-CCTHA 16.2.2012</t>
  </si>
  <si>
    <t>AP: 1.251</t>
  </si>
  <si>
    <t>59/QĐ-CCTHA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</si>
  <si>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</si>
  <si>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</si>
  <si>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</si>
  <si>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</si>
  <si>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15.000</t>
  </si>
  <si>
    <t>60/QĐ-CCTHA 16.9.2015</t>
  </si>
  <si>
    <t>Hà Văn Phòng</t>
  </si>
  <si>
    <t>Thôn Thống Nhất,
xã Vũ Tây,
huyện KX, tỉnh TB</t>
  </si>
  <si>
    <t>158/HSST 17.9.2013 TAND TP TB</t>
  </si>
  <si>
    <t>25/QĐ-CCTHA 28.11.2013</t>
  </si>
  <si>
    <t>Phạt: 3.800</t>
  </si>
  <si>
    <t>61/QĐ-CCTHA 16.9.2015</t>
  </si>
  <si>
    <t>Trần Đình Vui</t>
  </si>
  <si>
    <t>213/HSST 16.12.2013
TAND TP TB</t>
  </si>
  <si>
    <t>128/QĐ-CCTHA 08.8.2014</t>
  </si>
  <si>
    <t xml:space="preserve">Phạt: 4.600
</t>
  </si>
  <si>
    <t>15.3.2017</t>
  </si>
  <si>
    <t>10/QĐ-CCTHA 17.3.2017</t>
  </si>
  <si>
    <t>Thôn Bình Sơn,
xã Vũ Tây,
huyện KX, tỉnh TB</t>
  </si>
  <si>
    <t>49/HSST 28.8.2014 TAND Kiến Xương,TB</t>
  </si>
  <si>
    <t>87/QĐ-CCTHA 17.4.2015</t>
  </si>
  <si>
    <t>63/QĐ-CCTHA 16.9.2015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</si>
  <si>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</si>
  <si>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</si>
  <si>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</si>
  <si>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</si>
  <si>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</si>
  <si>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28.7.2015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</si>
  <si>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</si>
  <si>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</si>
  <si>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</si>
  <si>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</si>
  <si>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</si>
  <si>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</si>
  <si>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Hoàng Tiến Tùng</t>
  </si>
  <si>
    <t>Thôn Tân Ấp 1,
xã Minh Tân,
huyện KX, tỉnh TB</t>
  </si>
  <si>
    <t>12/HSST 25.01.2013 TAND tỉnh Quảng Ngãi</t>
  </si>
  <si>
    <t>07/QĐ-CCTHA 07.10.2013</t>
  </si>
  <si>
    <t>67/QĐ-CCTHA 16.9.2015</t>
  </si>
  <si>
    <t>Đoàn Mạnh Cường</t>
  </si>
  <si>
    <t>Thôn Nguyệt Giám,
xã Minh Tân,
huyện KX, tỉnh TB</t>
  </si>
  <si>
    <t>19/HSST 21.4.2014 TAND Kiến Xương, TB</t>
  </si>
  <si>
    <t>94/QĐ-CCTHA 28.5.2014</t>
  </si>
  <si>
    <t>AP: 200
Phạt: 12.480</t>
  </si>
  <si>
    <t>68/QĐ-CCTHA 16.9.2015</t>
  </si>
  <si>
    <t>Hoàng Văn Bằng</t>
  </si>
  <si>
    <t>09/HSST 14.3.2013 TAND Hưng Hà,TB</t>
  </si>
  <si>
    <t>108/QĐ-CCTHA 09.7.2014</t>
  </si>
  <si>
    <t>TTSQ: 10.000</t>
  </si>
  <si>
    <t>69/QĐ-CCTHA 16.9.2015</t>
  </si>
  <si>
    <t>Bùi Văn Hải</t>
  </si>
  <si>
    <t>Thôn Dương Liễu 3,
xã Minh Tân,
huyện KX, tỉnh TB</t>
  </si>
  <si>
    <t>11/HSST 18.3.2015 TAND Kiến Xương,TB</t>
  </si>
  <si>
    <t>94/QĐ-CCTHA 23.4.2015</t>
  </si>
  <si>
    <t xml:space="preserve">
Phạt: 5.000
</t>
  </si>
  <si>
    <t>70/QĐ-CCTHA 16.9.2015</t>
  </si>
  <si>
    <t>35/HSST 17.7.2015 TAND Kiến Xương,TB</t>
  </si>
  <si>
    <t>162/QĐ-CCTHA 25.8.2015</t>
  </si>
  <si>
    <t>AP: 200</t>
  </si>
  <si>
    <t>71/QĐ-CCTHA 16.9.2015</t>
  </si>
  <si>
    <t>40/HSST 31.7.2015 TAND Kiến Xương,TB</t>
  </si>
  <si>
    <t>163/QĐ-CCTHA 25.8..2015</t>
  </si>
  <si>
    <t>AP: 200
Phạt: 4.000</t>
  </si>
  <si>
    <t>72/QĐ-CCTHA 16.9.2015</t>
  </si>
  <si>
    <t>Bùi Văn Linh</t>
  </si>
  <si>
    <t>Thôn Trà Đông,
xã Quang Trung, 
huyện KX, tỉnh TB</t>
  </si>
  <si>
    <t>99/HSST 16.12.2010 TAND Q.H.Mai</t>
  </si>
  <si>
    <t>44/QĐ-CCTHA 23.3.2011</t>
  </si>
  <si>
    <t>AP: 975</t>
  </si>
  <si>
    <t>73/QĐ-CCTHA 16.9.2015</t>
  </si>
  <si>
    <t>44/HSST 12.9.2012 TAND Kiến Xương,TB</t>
  </si>
  <si>
    <t>12/QĐ-CCTHA 22.10.2012</t>
  </si>
  <si>
    <t>AP: 400</t>
  </si>
  <si>
    <t>74/QĐ-CCTHA 16.9.2015</t>
  </si>
  <si>
    <t>Đặng Văn Cảnh</t>
  </si>
  <si>
    <t>Xóm 13,
xã Quang Trung, 
huyện KX, tỉnh TB</t>
  </si>
  <si>
    <t>31/HSST 27.6.2014 TAND TP M.Cái,QN</t>
  </si>
  <si>
    <t>85/QĐ-CCTHA 20.5.2014</t>
  </si>
  <si>
    <t>75/QĐ-CCTHA 16.9.2015</t>
  </si>
  <si>
    <t>64/HSST 23.9.2014 TAND Đ.Hưng,TB</t>
  </si>
  <si>
    <t>53/QĐ-CCTHA 12.01.2015</t>
  </si>
  <si>
    <t>AP: 650</t>
  </si>
  <si>
    <t>76/QĐ-CCTHA 16.9.2015</t>
  </si>
  <si>
    <t>Hoàng Ngọc Hiếu</t>
  </si>
  <si>
    <t>Xã Vũ Thắng, Kiến Xương, Thái Bình</t>
  </si>
  <si>
    <t>23/HSST 15.6.2006 TAND Kiến Xương,TB</t>
  </si>
  <si>
    <t>64/QĐ-CCTHA 13.12.2006</t>
  </si>
  <si>
    <t>AP: 4.150</t>
  </si>
  <si>
    <t>78/QĐ-CCTHA 16.9.2015</t>
  </si>
  <si>
    <t>Đinh Thị Phương</t>
  </si>
  <si>
    <t>05/HSST 12.6.2008TAND Kiến Xương,TB</t>
  </si>
  <si>
    <t>31/QĐ-CCTHA 11.7.2008</t>
  </si>
  <si>
    <t>AP: 3.046</t>
  </si>
  <si>
    <t>80/QĐ-CCTHA 16.9.2015</t>
  </si>
  <si>
    <t>Ngô Văn Lịch</t>
  </si>
  <si>
    <t>xã Vũ Bình,     Kiến Xương,   Thái Bình</t>
  </si>
  <si>
    <t>08/TT 06.12.2006 TAND Kiến Xương,TB</t>
  </si>
  <si>
    <t>135/QĐ-CCTHA 07.3.2007</t>
  </si>
  <si>
    <t>BTCQ: 33.466</t>
  </si>
  <si>
    <t>81/QĐ-CCTHA 16.9.2015</t>
  </si>
  <si>
    <t>Đào Văn Kính</t>
  </si>
  <si>
    <t>Thôn Thái Công Nam,
xã Vũ Công,
huyện KX, tỉnh TB</t>
  </si>
  <si>
    <t>12/HSST 23.8.2007 TAND Kiến Xương,TB</t>
  </si>
  <si>
    <t>291/QĐ-CCTHA 18.9.2007</t>
  </si>
  <si>
    <t>BTCD: 10.299</t>
  </si>
  <si>
    <t>82/QĐ-CCTHA 16.9.2015</t>
  </si>
  <si>
    <t>12/HSST 23.8.2007 TAND tỉnh Thái Bình</t>
  </si>
  <si>
    <t>02/QĐ-CCTHA 05.10.2007</t>
  </si>
  <si>
    <t>AP: 514</t>
  </si>
  <si>
    <t>83/QĐ-CCTHA 16.9.2015</t>
  </si>
  <si>
    <t>Phan Hiếu + Trần Thị Hoa</t>
  </si>
  <si>
    <t>01/KDTM-ST 02.10.2013 TAND KX,TB</t>
  </si>
  <si>
    <t>11/QĐ-CCTHA 05.11.2013</t>
  </si>
  <si>
    <t>AP: 11.215</t>
  </si>
  <si>
    <t>84/QĐ-CCTHA 16.9.2015</t>
  </si>
  <si>
    <t>Trần Văn Đăng</t>
  </si>
  <si>
    <t>Thôn Hợp Tiến,
xã Vũ Tây,
huyện KX, TB</t>
  </si>
  <si>
    <t>52/HSST 29.10.2015 TAND KX, TB</t>
  </si>
  <si>
    <t>34/QĐ-CCTHA 15.12.2015</t>
  </si>
  <si>
    <t xml:space="preserve">
Phạt: 5.000
TTSQ: 200</t>
  </si>
  <si>
    <t>183/QĐ-CCTHA 23.3.2016</t>
  </si>
  <si>
    <t>t5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</si>
  <si>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</si>
  <si>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</si>
  <si>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</si>
  <si>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</si>
  <si>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</si>
  <si>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Bùi Thị Duyên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</si>
  <si>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</si>
  <si>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</si>
  <si>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</si>
  <si>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</si>
  <si>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16.5.2016</t>
  </si>
  <si>
    <t>216/QĐ-CCTHA 20.5.2016</t>
  </si>
  <si>
    <t>Đỗ Văn Trung</t>
  </si>
  <si>
    <t>Thôn 1,
xã Vũ Qúy,
huyện KX, TB</t>
  </si>
  <si>
    <t>07/HSST
02.02.2016 TAND Kiến Xương , TB</t>
  </si>
  <si>
    <t>68/QĐ-CCTHA 11.3.2016</t>
  </si>
  <si>
    <t xml:space="preserve">
Phạt: 7.000</t>
  </si>
  <si>
    <t>18.5.2016</t>
  </si>
  <si>
    <t>217/QĐ-CCTHA 20.5.2016</t>
  </si>
  <si>
    <t>Trần Văn Đông</t>
  </si>
  <si>
    <t>Thôn Nam Tiến,
xã Quang Hưng
huyện KX, TB</t>
  </si>
  <si>
    <t>104/HNGĐ
29.9.2011 TAND Kiến Xương , TB</t>
  </si>
  <si>
    <t>21/QĐ-CCTHA 13.10.2011</t>
  </si>
  <si>
    <t>CDNC: 17.550</t>
  </si>
  <si>
    <t>19.5.2016</t>
  </si>
  <si>
    <t>218/QĐ-CCTHA 20.5.2016</t>
  </si>
  <si>
    <t>Vũ Quang Vinh</t>
  </si>
  <si>
    <t>Thôn Mộ Đạo 1,
xã Vũ Bình,
huyện KX, TB</t>
  </si>
  <si>
    <t>97/HNGĐ
24.8.2012 TAND Kiến Xương , TB</t>
  </si>
  <si>
    <t>135/QĐ-CCTHA 20.3.2013</t>
  </si>
  <si>
    <t>Tiền TT: 17.500</t>
  </si>
  <si>
    <t>20.5.2016</t>
  </si>
  <si>
    <t>219/QĐ-CCTHA 20.5.2016</t>
  </si>
  <si>
    <t>Đỗ Mạnh Cường</t>
  </si>
  <si>
    <t>33/HSST
29.6.2016
TAND huyện Xuân Trường, Nam Định</t>
  </si>
  <si>
    <t>131/QĐ-CCTHA 31.8.2016</t>
  </si>
  <si>
    <t>12.9.2016</t>
  </si>
  <si>
    <t>267/QĐ-CCTHA 16.9.2016</t>
  </si>
  <si>
    <t>Phạm Thị Hợi</t>
  </si>
  <si>
    <t>Thôn Ngái,
xã Quang Bình,
huyện KX, TB</t>
  </si>
  <si>
    <t>100/HSST
06.4.2016
TAND TP Bắc Ninh</t>
  </si>
  <si>
    <t>102/QĐ-CCTHA 27.5.2016</t>
  </si>
  <si>
    <t>268/QĐ-CCTHA 16.9.2016</t>
  </si>
  <si>
    <t>Hoàng Văn Công</t>
  </si>
  <si>
    <t>Thôn Đại Hải,
xã Vũ Tây,
huyện KX, TB</t>
  </si>
  <si>
    <t>18/HSST
22.4.2016
TAND KX, TB</t>
  </si>
  <si>
    <t>105/QĐ-CCTHA 02.6.2016</t>
  </si>
  <si>
    <t>269/QĐ-CCTHA 16.9.2016</t>
  </si>
  <si>
    <t>Hoàng Quang Trung</t>
  </si>
  <si>
    <t>Thôn Sơn Thọ,
xã Nam Bình,
huyện KX, TB</t>
  </si>
  <si>
    <t>45/HSST
29.9.2015
TAND KX, TB</t>
  </si>
  <si>
    <t>16/QĐ-CCTHA 10.11.2015</t>
  </si>
  <si>
    <t>274/QĐ-CCTHA 23.9.2016</t>
  </si>
  <si>
    <t>Nguyễn Xuân Huy</t>
  </si>
  <si>
    <t>26/HSST
15.6.2016
TAND KX, TB</t>
  </si>
  <si>
    <t>123/QĐ-CCTHA 04.8.2016</t>
  </si>
  <si>
    <t>28.11.2016</t>
  </si>
  <si>
    <t>03/QĐ-CCTHA 01.12.2016</t>
  </si>
  <si>
    <t>Vũ Viết Nghị</t>
  </si>
  <si>
    <t>Thôn Hoa Nam,
xã Vũ Tây,
huyện KX, tỉnh TB</t>
  </si>
  <si>
    <t>46/HSST
09.9.2016
TAND KX, TB</t>
  </si>
  <si>
    <t>18/QĐ-CCTHA 20.10.2016</t>
  </si>
  <si>
    <t>19.12.2016</t>
  </si>
  <si>
    <t>06/QĐ-CCTHA 19.12.2016</t>
  </si>
  <si>
    <t>Lê Văn Đàn</t>
  </si>
  <si>
    <t>58/HSST
04.11.2016
TAND KX, TB</t>
  </si>
  <si>
    <t>46/QĐ-CCTHA 19.12.2016</t>
  </si>
  <si>
    <t>06.02.2017</t>
  </si>
  <si>
    <t>07/QĐ-CCTHA 06.02.2017</t>
  </si>
  <si>
    <t>Vũ Thị Yến</t>
  </si>
  <si>
    <t>Xóm 1,
xã Quang Bình,
huyện KX, tỉnh TB</t>
  </si>
  <si>
    <t>142/HSST
21.6.2001
TAND quận Hoàn Kiếm, HN</t>
  </si>
  <si>
    <t>55/QĐ-CCTHA 05.01.2017</t>
  </si>
  <si>
    <t>08/QĐ-CCTHA 06.02.2017</t>
  </si>
  <si>
    <t>Nguyễn Văn Hùng</t>
  </si>
  <si>
    <t>Thôn Nghĩa Môn,
xã Quang Hưng, 
huyện KX, tỉnh TB</t>
  </si>
  <si>
    <t>48/HSST 19.11.2013 TAND Kiến Xương, TB</t>
  </si>
  <si>
    <t>72/QĐ-CCTHA 28.4.2014</t>
  </si>
  <si>
    <t>23.02.2017</t>
  </si>
  <si>
    <t>10/QĐ-CCTHA 24.02.2017</t>
  </si>
  <si>
    <t>6t</t>
  </si>
  <si>
    <t>Trần Hoàng Trìu</t>
  </si>
  <si>
    <t>Thôn Đống Đa, xã Vũ Tây, huyện Kiến Xương</t>
  </si>
  <si>
    <t>219/HSST 20/12/2011TAND Q Lê Trân, TP Hải Phòng</t>
  </si>
  <si>
    <t>88/QĐ-CCTHA 13.3.2012</t>
  </si>
  <si>
    <t>AP:210.</t>
  </si>
  <si>
    <t>11/QĐ-CCTHA17.3.2017</t>
  </si>
  <si>
    <t>Nguyễn Văn Tuấn</t>
  </si>
  <si>
    <t>167/QĐST-KDTM 30.9.2015 Q5 TP HCM</t>
  </si>
  <si>
    <t>01/QĐ -CCTHA26.8.2016</t>
  </si>
  <si>
    <t>TT Nợ:115.955.040</t>
  </si>
  <si>
    <t>16.3.2017</t>
  </si>
  <si>
    <t>12/QĐ-CCTHA 21.3.2017</t>
  </si>
  <si>
    <t>08/HSST 24/2/2017KX</t>
  </si>
  <si>
    <t>99/07.4.2017</t>
  </si>
  <si>
    <t>AP:200
P:3.000
TRUY THU:500</t>
  </si>
  <si>
    <t>22.5.2017</t>
  </si>
  <si>
    <t>20/24.5.2017</t>
  </si>
  <si>
    <t>HH</t>
  </si>
  <si>
    <t>1234/HSPT 28.8.2003 TAND Tối cao</t>
  </si>
  <si>
    <t>58/QĐ-CCTHA 23.12.2003</t>
  </si>
  <si>
    <t xml:space="preserve">
Phạt: 29.400</t>
  </si>
  <si>
    <t>21/QĐ-CCTHA 29.5.2017</t>
  </si>
  <si>
    <t>HG</t>
  </si>
  <si>
    <t>Trần Kim Phượng</t>
  </si>
  <si>
    <t>Thôn Trình Hoàng, 
xã Vũ Lễ, 
huyện KX, tỉnh TB</t>
  </si>
  <si>
    <t>15/HSST 15.4.2011 TAND Kiến Xương,TB</t>
  </si>
  <si>
    <t>63/QĐ-CCTHA 11.01.2012</t>
  </si>
  <si>
    <t>01/QĐ-CCTHA 01.9.2015</t>
  </si>
  <si>
    <t>Vũ Tiến Bách</t>
  </si>
  <si>
    <t>98/HSPT
16.12.2014
TAND Kiến Xương,TB</t>
  </si>
  <si>
    <t>63/QĐ-CCTHA 03.2.2015</t>
  </si>
  <si>
    <t>AP: 1.320</t>
  </si>
  <si>
    <t>02/QĐ-CCTHA 01.9.2015</t>
  </si>
  <si>
    <t>73/HSST 14.5.2013 TAND Kiến Xương,TB</t>
  </si>
  <si>
    <t>106/QĐ-CCTHA 05.8.2013</t>
  </si>
  <si>
    <t>03/QĐ-CCTHA 01.9.2015</t>
  </si>
  <si>
    <t>Trần Đình Doanh</t>
  </si>
  <si>
    <t>Thôn Man Đích, 
xã Vũ Lễ, 
huyện KX, tỉnh TB</t>
  </si>
  <si>
    <t>38/HSST 21.0.2010 TAND Kiến Xương,TB</t>
  </si>
  <si>
    <t>23/QĐ-CCTHA 06.01.2011</t>
  </si>
  <si>
    <t>AP: 2.488</t>
  </si>
  <si>
    <t>04/QĐ-CCTHA 01.9.2015</t>
  </si>
  <si>
    <t>Lê Viết Hùng</t>
  </si>
  <si>
    <t>Xã Thượng Hiền, Kiến Xương, TB</t>
  </si>
  <si>
    <t>34/HSST 23.5.2013 TAND KX,TB</t>
  </si>
  <si>
    <t>109/QĐ-CCTHA 06.8.2013</t>
  </si>
  <si>
    <t>18,3,2016</t>
  </si>
  <si>
    <t>180/QĐ-CCTHA 24.9.2015</t>
  </si>
  <si>
    <t>Trần Văn Ngọc</t>
  </si>
  <si>
    <t>Thôn Man Đích,
xã Vũ Lễ, 
huyện KX, tỉnh TB</t>
  </si>
  <si>
    <t>37/HNGĐ 23.7.2015 TAND KX,TB</t>
  </si>
  <si>
    <t>181/QĐ-CCTHA 09.9.2015</t>
  </si>
  <si>
    <t>179/QĐ-CCTHA 24.9.2015</t>
  </si>
  <si>
    <t>Trần Đình Sót</t>
  </si>
  <si>
    <t>37/HSST 23.7.2015 TAND KX,TB</t>
  </si>
  <si>
    <t>172/QĐ-CCTHA 09.9.2015</t>
  </si>
  <si>
    <t>178/QĐ-CCTHA 24.9.2015</t>
  </si>
  <si>
    <t>Bùi Anh Dũng</t>
  </si>
  <si>
    <t>T.T Thanh Nê, Kiến Xương, Thái Bình</t>
  </si>
  <si>
    <t>1266/HSST 05.8.2004 TAND Kiến Xương,TB</t>
  </si>
  <si>
    <t>237/QĐ-CCTHA 03.7.2007</t>
  </si>
  <si>
    <t>AP: 20.777</t>
  </si>
  <si>
    <t>90/QĐ-CCTHA 18.9.2015</t>
  </si>
  <si>
    <t>Nguyễn Văn Hưởng</t>
  </si>
  <si>
    <t>525/HSST 30.11.2012 TAND KX,TB</t>
  </si>
  <si>
    <t>95/QĐ-CCTHA 26.6.2013</t>
  </si>
  <si>
    <t>AP HSST: 200
AP DSST: 1.750</t>
  </si>
  <si>
    <t>91/QĐ-CCTHA 18.9.2015</t>
  </si>
  <si>
    <t>Trần Văn Vượng</t>
  </si>
  <si>
    <t>29/HSST 28.6.2013 TAND Kiến Xương,TB</t>
  </si>
  <si>
    <t>105/QĐ-CCTHA 02.8.2013</t>
  </si>
  <si>
    <t>TTSC: 200; phạt: 4710</t>
  </si>
  <si>
    <t>92/QĐ-CCTHA 18.9.2015</t>
  </si>
  <si>
    <t>Dương Kim Hoàng</t>
  </si>
  <si>
    <t>08/HSST 19.3.2010 TAND Kiến Xương,TB</t>
  </si>
  <si>
    <t>98/QĐ-CCTHA 16.9.2010</t>
  </si>
  <si>
    <t>AP: 18.877</t>
  </si>
  <si>
    <t>93/QĐ-CCTHA 18.9.2015</t>
  </si>
  <si>
    <t>Nguyễn Tuấn Anh</t>
  </si>
  <si>
    <t>63/HSST 10.12.2012 TAND KX,TB</t>
  </si>
  <si>
    <t>48/QĐ-CCTHA 21.01.2013</t>
  </si>
  <si>
    <t>AP HSST: 200</t>
  </si>
  <si>
    <t>94/QĐ-CCTHA 18.9.2015</t>
  </si>
  <si>
    <t>Trương Nhật Bản</t>
  </si>
  <si>
    <t>63/HSST 30.10.2014 TAND KX,TB</t>
  </si>
  <si>
    <t>45/QĐ-CCTHA 15.12.2014</t>
  </si>
  <si>
    <t>95/QĐ-CCTHA 18.9.2015</t>
  </si>
  <si>
    <t>Trương Văn Cường</t>
  </si>
  <si>
    <t>64/HSST 20.12.2012 TAND KX,TB</t>
  </si>
  <si>
    <t>51/QĐ-CCTHA 24.01.2012</t>
  </si>
  <si>
    <t>96/QĐ-CCTHA 18.9.2015</t>
  </si>
  <si>
    <t>Nguyễn Thị Nga Trương Thành Đô</t>
  </si>
  <si>
    <t>11/LHST 10.6.2010 TAND Kiến Xương,TB</t>
  </si>
  <si>
    <t>118/QĐ-CCTHA 10.5.2011</t>
  </si>
  <si>
    <t>Đ/v Nga:
AP: 1.514
Đ/v Đô:
AP: 1.610</t>
  </si>
  <si>
    <t>97/QĐ-CCTHA 18.9.2015</t>
  </si>
  <si>
    <t>Nguyễn Thị Khuôn</t>
  </si>
  <si>
    <t>57/HSST 10.11.2011 TAND KX,TB</t>
  </si>
  <si>
    <t>64/QĐ-CCTHA 11.01.2012</t>
  </si>
  <si>
    <t>AP HSST: 200
AP DSST: 1.400</t>
  </si>
  <si>
    <t>98/QĐ-CCTHA 18.9.2015</t>
  </si>
  <si>
    <t>Trần Nam Dân</t>
  </si>
  <si>
    <t>25/HSST 20.6.2013 TAND Kiến Xương,TB</t>
  </si>
  <si>
    <t>108/QĐ-CCTHA 05.8.2013</t>
  </si>
  <si>
    <t>99/QĐ-CCTHA 18.9.2015</t>
  </si>
  <si>
    <t>23/DSST 21.11.2011 TAND KX,TB</t>
  </si>
  <si>
    <t>02/QĐ-CCTHA 07.10.2014</t>
  </si>
  <si>
    <t>AP DSST: 5.750</t>
  </si>
  <si>
    <t>100/QĐ-CCTHA 18.9.2016</t>
  </si>
  <si>
    <t>Hoàng Văn Mạnh</t>
  </si>
  <si>
    <t>470/HSPT 20.12.2004 TAND KX,TB</t>
  </si>
  <si>
    <t>208/QĐ-CCTHA 30.6.2005</t>
  </si>
  <si>
    <t>AP: 1.463
Phạt: 5.000
TTSQ: 9.367</t>
  </si>
  <si>
    <t>101/QĐ-CCTHA 18.9.2015</t>
  </si>
  <si>
    <t>Nguyễn Đức Anh
Lại Hồng Quỳnh</t>
  </si>
  <si>
    <t>24/HSST 20.6.2013 TAND Kiến Xương,TB</t>
  </si>
  <si>
    <t>102/QĐ-CCTHA 02.8.2013</t>
  </si>
  <si>
    <t>AP HSST: 
200/người</t>
  </si>
  <si>
    <t>102/QĐ-CCTHA 18.9.2015</t>
  </si>
  <si>
    <t>Nguyễn Thế Hệ</t>
  </si>
  <si>
    <t>10/HSST 15.3.2013 TAND Kiến Xương,TB</t>
  </si>
  <si>
    <t>76/QĐ-CCTHA 03.5.2013</t>
  </si>
  <si>
    <t>AP HSST: 200
AP DSST: 200</t>
  </si>
  <si>
    <t>103/QĐ-CCTHA 18.9.2015</t>
  </si>
  <si>
    <t>Vũ Văn Đông</t>
  </si>
  <si>
    <t>05/HSST 30.01.2013 TAND KX,TB</t>
  </si>
  <si>
    <t>05/QĐ-CCTHA 02.10.2013</t>
  </si>
  <si>
    <t>104/QĐ-CCTHA 18.9.2015</t>
  </si>
  <si>
    <t>Nguyễn Văn Mạnh</t>
  </si>
  <si>
    <t>60/HSST 15.11.2012 TAND KX,TB</t>
  </si>
  <si>
    <t>37/QĐ-CCTHA 28.12.2012</t>
  </si>
  <si>
    <t>105/QĐ-CCTHA 18.9.2015</t>
  </si>
  <si>
    <t>Nguyễn Quang Huy</t>
  </si>
  <si>
    <t>989/HSPT 05.12.2014 TAND KX,TB</t>
  </si>
  <si>
    <t>73/QĐ-CCTHA 20.3.2015</t>
  </si>
  <si>
    <t>106/QĐ-CCTHA 18.9.2015</t>
  </si>
  <si>
    <t>01/QĐST 26.3.2010 TAND Kiến Xương,TB</t>
  </si>
  <si>
    <t>15/QĐ-CCTHA 01.4.2010</t>
  </si>
  <si>
    <t>AP: 1.875</t>
  </si>
  <si>
    <t>107/QĐ-CCTHA 18.9.2015</t>
  </si>
  <si>
    <t>27/HSST 01.7.2010 TAND Kiến Xương,TB</t>
  </si>
  <si>
    <t>94/QĐ-CCTHA 06.9.2010</t>
  </si>
  <si>
    <t>AP: 4.920</t>
  </si>
  <si>
    <t>108/QĐ-CCTHA 18.9.2015</t>
  </si>
  <si>
    <t>55/HSST 30.9.2014 TAND Kiến Xương,TB</t>
  </si>
  <si>
    <t>26/QĐ-CCTHA 06.11.2014</t>
  </si>
  <si>
    <t>AP HSST: 200
AP DSST: 200
TTSQ: 66</t>
  </si>
  <si>
    <t>109/QĐ-CCTHA 18.9.2015</t>
  </si>
  <si>
    <t>Đỗ Thị Thanh</t>
  </si>
  <si>
    <t>Xã An Bình, Kiến Xương, Thái Bình</t>
  </si>
  <si>
    <t>778/HSPT 20.6.2002 TAND Kiến Xương,TB</t>
  </si>
  <si>
    <t>02/QĐ-CCTHA 10.10.2003</t>
  </si>
  <si>
    <t>Phạt: 5.000
AP: 100</t>
  </si>
  <si>
    <t>31.3.2017</t>
  </si>
  <si>
    <t>110/QĐ-CCTHA 21.9.2015</t>
  </si>
  <si>
    <t>Nguyễn Văn Ninh</t>
  </si>
  <si>
    <t>303/HSST 19.9.2012 TAND Kiến Xương,TB</t>
  </si>
  <si>
    <t>23/QĐ-CCTHA 26.11.2012</t>
  </si>
  <si>
    <t>Phạt: 10.450</t>
  </si>
  <si>
    <t>31.3.2018</t>
  </si>
  <si>
    <t>111/QĐ-CCTHA 21.9.2015</t>
  </si>
  <si>
    <t>Bùi Huỳnh Quân</t>
  </si>
  <si>
    <t>177/HSST 26.9.2008 TAND Kiến Xương,TB</t>
  </si>
  <si>
    <t>35/QĐ-CCTHA 02.12.2008</t>
  </si>
  <si>
    <t>31.3.2019</t>
  </si>
  <si>
    <t>112/QĐ-CCTHA 21.9.2015</t>
  </si>
  <si>
    <t>Phùng Văn Sơn</t>
  </si>
  <si>
    <t>27/HSST 27.5.2014 TAND Kiến Xương,TB</t>
  </si>
  <si>
    <t>106/QĐ-CCTHA 09.7.2014</t>
  </si>
  <si>
    <t>31.3.2020</t>
  </si>
  <si>
    <t>113/QĐ-CCTHA 21.9.2015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</si>
  <si>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</si>
  <si>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</si>
  <si>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</si>
  <si>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</si>
  <si>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</si>
  <si>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Đỗ Cao Toàn</t>
  </si>
  <si>
    <t>18/HSST 21.4.2014 TAND Kiến Xương,TB</t>
  </si>
  <si>
    <t>90/QĐ-CCTHA 26.5.2014</t>
  </si>
  <si>
    <t>AP HSST: 200
TTSQ: 540</t>
  </si>
  <si>
    <t>31.3.2022</t>
  </si>
  <si>
    <t>115/QĐ-CCTHA 21.9.2015</t>
  </si>
  <si>
    <t>Phạm Văn Nguyễn</t>
  </si>
  <si>
    <t>Xã Vũ Trung, Kiến Xương, Thái Bình</t>
  </si>
  <si>
    <t>55/HSPT 28.10.2011 TAND KX,TB</t>
  </si>
  <si>
    <t>35/QĐ-CCTHA 09.12.2011</t>
  </si>
  <si>
    <t>Phạt: 7.783</t>
  </si>
  <si>
    <t>31.3.2023</t>
  </si>
  <si>
    <t>116/QĐ-CCTHA 21.9.2015</t>
  </si>
  <si>
    <t>Đặng Xuân Hạnh</t>
  </si>
  <si>
    <t>20/DSPT 09.11.2012 TAND KX,TB</t>
  </si>
  <si>
    <t>02/QĐ-CCTHA 21.11.2012</t>
  </si>
  <si>
    <t>AP DSST: 1.708</t>
  </si>
  <si>
    <t>31.3.2024</t>
  </si>
  <si>
    <t>117/QĐ-CCTHA 21.9.2015</t>
  </si>
  <si>
    <t>Đỗ Thị Nhung</t>
  </si>
  <si>
    <t>68/HSST 26.12.2012 TAND KX,TB</t>
  </si>
  <si>
    <t>58/QĐ-CCTHA 19.2.2013</t>
  </si>
  <si>
    <t>AP: 200
TTSQ: 2.481</t>
  </si>
  <si>
    <t>31.3.2025</t>
  </si>
  <si>
    <t>118/QĐ-CCTHA 21.9.2015</t>
  </si>
  <si>
    <t>Đặng Quốc Tuấn</t>
  </si>
  <si>
    <t>42/HSST 26.4.2011 TAND Thanh Trì,HN</t>
  </si>
  <si>
    <t>81/QĐ-CCTHA 20.7.2011</t>
  </si>
  <si>
    <t>Phạt: 3.000</t>
  </si>
  <si>
    <t>31.3.2026</t>
  </si>
  <si>
    <t>119/QĐ-CCTHA 21.9.2015</t>
  </si>
  <si>
    <t>Nguyễn Thành Luân + Nguyễn Tuấn Anh</t>
  </si>
  <si>
    <t>Thôn Tri Lễ,
xã Vũ Lễ,
huyện KX, tỉnh TB</t>
  </si>
  <si>
    <t>01/HSST 16.01.2015 TAND KX,TB</t>
  </si>
  <si>
    <t>77/QĐ-CCTHA 27.3.2015</t>
  </si>
  <si>
    <t>AP: 300/người</t>
  </si>
  <si>
    <t>120/QĐ-CCTHA 21.9.2015</t>
  </si>
  <si>
    <t>Vũ Tiến Bách</t>
  </si>
  <si>
    <t>Thôn Trình Hoàng,
xã Vũ Lễ,
huyện KX, tỉnh TB</t>
  </si>
  <si>
    <t>135/HSST 30.9.2014 TAND KX,TB</t>
  </si>
  <si>
    <t>146/QĐ-CCTHA 22.7.2013</t>
  </si>
  <si>
    <t>TTSQ: 800</t>
  </si>
  <si>
    <t>121/QĐ-CCTHA 21.9.2015</t>
  </si>
  <si>
    <t>Trần Đình Doanh</t>
  </si>
  <si>
    <t>Thôn Man Đích,
xã Vũ Lễ,
huyện KX, tỉnh TB</t>
  </si>
  <si>
    <t>26/HSST 11.6.2015 TAND KX,TB</t>
  </si>
  <si>
    <t>143/QĐ-CCTHA 22.7.2015</t>
  </si>
  <si>
    <t>123/QĐ-CCTHA 21.9.2015</t>
  </si>
  <si>
    <t>31/HSST 26.5.2008 TAND KX,TB</t>
  </si>
  <si>
    <t>79/QĐ-CCTHA 03.9.2008</t>
  </si>
  <si>
    <t>AP: 100
TTSQ: 400</t>
  </si>
  <si>
    <t>124/QĐ-CCTHA 21.9.2015</t>
  </si>
  <si>
    <t>Trần Văn Huyến</t>
  </si>
  <si>
    <t>42/HSST 24.7.2014 TAND KX,TB</t>
  </si>
  <si>
    <t>30/QĐ-CCTHA 28.11.2014</t>
  </si>
  <si>
    <t>129/QĐ-CCTHA 21.9.2015</t>
  </si>
  <si>
    <t>Trần Xuân An</t>
  </si>
  <si>
    <t>68/HSST 25.11.2014 TAND KX,TB</t>
  </si>
  <si>
    <t>50/QĐ-CCTHA 12.01.2015</t>
  </si>
  <si>
    <t>130/QĐ-CCTHA 21.9.2015</t>
  </si>
  <si>
    <t>Nguyễn Bá Sơn</t>
  </si>
  <si>
    <t>68/HSST 25.11.2008 TAND KX,TB</t>
  </si>
  <si>
    <t>51/QĐ-CCTHA 12.01.2015</t>
  </si>
  <si>
    <t>131/QĐ-CCTHA 21.9.2015</t>
  </si>
  <si>
    <t>Trần Công Bồng</t>
  </si>
  <si>
    <t>56/HSST 20.12.2013 TAND KX,TB</t>
  </si>
  <si>
    <t>37/QĐ-CCTHA 17.02.2014</t>
  </si>
  <si>
    <t>132/QĐ-CCTHA 22.9.2015</t>
  </si>
  <si>
    <t>Bùi Thị Thanh Hằng</t>
  </si>
  <si>
    <t>Thôn Đông Chú,
xã Vũ Lễ,
huyện KX, tỉnh TB</t>
  </si>
  <si>
    <t>24/HSST 09.7.2012 TAND KX,TB</t>
  </si>
  <si>
    <t>91/QĐ-CCTHA 21.6.2013</t>
  </si>
  <si>
    <t>AP: 2.639</t>
  </si>
  <si>
    <t>133/QĐ-CCTHA 22.9.2015</t>
  </si>
  <si>
    <t>03/HSST 18.3.2013 TAND KX,TB</t>
  </si>
  <si>
    <t>90/QĐ-CCTHA 21.6.2013</t>
  </si>
  <si>
    <t>AP: 3.063</t>
  </si>
  <si>
    <t>134/QĐ-CCTHA 22.9.2015</t>
  </si>
  <si>
    <t>Trần Thị Hường</t>
  </si>
  <si>
    <t>34/DSPT 18.12.2009 TAND KX,TB</t>
  </si>
  <si>
    <t>19/QĐ-CCTHA 27.4.2010</t>
  </si>
  <si>
    <t>AP: 4.147</t>
  </si>
  <si>
    <t>135/QĐ-CCTHA 22.9.2015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</si>
  <si>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</si>
  <si>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</si>
  <si>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</si>
  <si>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</si>
  <si>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</si>
  <si>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Trần Văn Thanh</t>
  </si>
  <si>
    <t>20/QĐ-CCTHA 27.4.2010</t>
  </si>
  <si>
    <t>AP: 4.980</t>
  </si>
  <si>
    <t>137/QĐ-CCTHA 22.9.2015</t>
  </si>
  <si>
    <t>Phan Thanh Hạt</t>
  </si>
  <si>
    <t>Thôn Đồng Vân, 
xã Vũ Lễ,
huyện KX, tỉnh TB</t>
  </si>
  <si>
    <t>13/HSPT 06.3.2008 TAND KX,TB</t>
  </si>
  <si>
    <t>39/QĐ-CCTHA 26.3.2008</t>
  </si>
  <si>
    <t>AP: 8.234</t>
  </si>
  <si>
    <t>138/QĐ-CCTHA 22.9.2015</t>
  </si>
  <si>
    <t>Trần Xuân Thành</t>
  </si>
  <si>
    <t>Xã Vũ Ninh, Kiến Xương, Thái Bình</t>
  </si>
  <si>
    <t>05/HSST 06.3.2009 TAND KX,TB</t>
  </si>
  <si>
    <t>96/QĐ-CCTHA 21.8.2009</t>
  </si>
  <si>
    <t>AP: 6.099</t>
  </si>
  <si>
    <t>22,3,2017</t>
  </si>
  <si>
    <t>139/QĐ-CCTHA 22.9.2015</t>
  </si>
  <si>
    <t>Lại Văn Nghĩa</t>
  </si>
  <si>
    <t>42/HSPT 04.10.2007 TAND KX,TB</t>
  </si>
  <si>
    <t>259/QĐ-CCTHA 25.7.2007</t>
  </si>
  <si>
    <t>TTCS: 8.350</t>
  </si>
  <si>
    <t>140/QĐ-CCTHA 22.9.2015</t>
  </si>
  <si>
    <t>Trần Vân Nam</t>
  </si>
  <si>
    <t>184/HSST 14.12.2006 TAND KX,TB</t>
  </si>
  <si>
    <t>215/QĐ-CCTHA 06.6.2007</t>
  </si>
  <si>
    <t>AP: 50TTSC: 2500</t>
  </si>
  <si>
    <t>141/QĐ-CCTHA 22.9.2015</t>
  </si>
  <si>
    <t>Trần Văn Cường</t>
  </si>
  <si>
    <t>08/HSPT 28.02.2013 TAND KX,TB</t>
  </si>
  <si>
    <t>100/QĐ-CCTHA 29.7.2013</t>
  </si>
  <si>
    <t>AP: 400; TTSC: 5,500</t>
  </si>
  <si>
    <t>142/QĐ-CCTHA 22.9.2015</t>
  </si>
  <si>
    <t>Phạm Minh Tiến</t>
  </si>
  <si>
    <t>12/HSST 22.3.2013 TAND KX,TB</t>
  </si>
  <si>
    <t>77/QĐ-CCTHA 03.5.2013</t>
  </si>
  <si>
    <t>143/QĐ-CCTHA 22.9.2015</t>
  </si>
  <si>
    <t>Nguyễn Thị Phượng</t>
  </si>
  <si>
    <t>06/HSST 18.3.2010 TAND KX,TB</t>
  </si>
  <si>
    <t>100/QĐ-CCTHA 16.9.2010</t>
  </si>
  <si>
    <t>AP: 540</t>
  </si>
  <si>
    <t>144/QĐ-CCTHA 22.9.2015</t>
  </si>
  <si>
    <t>Trần Xuân Nghĩa + Nguyễn Văn Ninh</t>
  </si>
  <si>
    <t>182/HSPT 20.10.2014 TAND KX,TB</t>
  </si>
  <si>
    <t>55/QĐ-CCTHA 19.01.2015</t>
  </si>
  <si>
    <t>145/QĐ-CCTHA 22.9.2015</t>
  </si>
  <si>
    <t>Nguyễn Văn Lũy</t>
  </si>
  <si>
    <t>49/HNGĐ 31.12.2013 TAND KX,TB</t>
  </si>
  <si>
    <t>376/QĐ-CCTHA 10.8.2015</t>
  </si>
  <si>
    <t>AP: 3,608</t>
  </si>
  <si>
    <t>146/QĐ-CCTHA 22.9.2015</t>
  </si>
  <si>
    <t>Lại Thế Việt</t>
  </si>
  <si>
    <t>170/QĐ-CCTHA 09.9.2015</t>
  </si>
  <si>
    <t>AP: 200; Phạt 5000</t>
  </si>
  <si>
    <t>147/QĐ-CCTHA 22.9.2015</t>
  </si>
  <si>
    <t>Nguyễn Thị Hạt</t>
  </si>
  <si>
    <t>377/QĐ-CCTHA 10.8.2015</t>
  </si>
  <si>
    <t>AP: 10.043</t>
  </si>
  <si>
    <t>148/QĐ-CCTHA 22.9.2015</t>
  </si>
  <si>
    <t>Nguyễn Thế Anh</t>
  </si>
  <si>
    <t>33/LHST 04.3.2015 TAND KX,TB</t>
  </si>
  <si>
    <t>85/QĐ-CCTHA 16.4.2015</t>
  </si>
  <si>
    <t>TTTS: 21.600</t>
  </si>
  <si>
    <t>149/QĐ-CCTHA 22.9.2015</t>
  </si>
  <si>
    <t>Phạm Văn Thủy</t>
  </si>
  <si>
    <t>67/HSST 26.12.2012 TAND KX,TB</t>
  </si>
  <si>
    <t>55/QĐ-CCTHA 05.02.2013</t>
  </si>
  <si>
    <t>150/QĐ-CCTHA 22.9.2015</t>
  </si>
  <si>
    <t>Nguyễn Văn Giang</t>
  </si>
  <si>
    <t>479/HSPT 12.7.2013 TAND KX,TB</t>
  </si>
  <si>
    <t>120/QĐ-CCTHA 11.9.2013</t>
  </si>
  <si>
    <t>151/QĐ-CCTHA 22.9.2015</t>
  </si>
  <si>
    <t>Ngô Thị Nhàn + Nguyễn Văn Giới</t>
  </si>
  <si>
    <t>21/LHST 06.8.2012 TAND KX,TB</t>
  </si>
  <si>
    <t>193/QĐ-CCTHA 17.5.2013</t>
  </si>
  <si>
    <t>AP:25.795</t>
  </si>
  <si>
    <t>152/QĐ-CCTHA 22.9.2015</t>
  </si>
  <si>
    <t>Phạm Thị Dung</t>
  </si>
  <si>
    <t>Xã Bình Minh, Kiến Xương, Thái Bình</t>
  </si>
  <si>
    <t>30/LHST 06.12.2007 TAND KX,TB</t>
  </si>
  <si>
    <t>44/QĐ-CCTHA 11.01.2008</t>
  </si>
  <si>
    <t>AP: 4125</t>
  </si>
  <si>
    <t>153/QĐ-CCTHA 23.9.2015</t>
  </si>
  <si>
    <t>Đoàn Xuân Hội</t>
  </si>
  <si>
    <t>34/HSST 30.9.2009 TAND KX,TB</t>
  </si>
  <si>
    <t>24/QĐ-CCTHA 24.11.2009</t>
  </si>
  <si>
    <t>Phạt: 4628</t>
  </si>
  <si>
    <t>154/QĐ-CCTHA 23.9.2015</t>
  </si>
  <si>
    <t>Bùi Mạnh Hà</t>
  </si>
  <si>
    <t>30/HSST 25.9.2009 TAND KX,TB</t>
  </si>
  <si>
    <t>17/QĐ-CCTHA 30.10.2009</t>
  </si>
  <si>
    <t>155/QĐ-CCTHA 23.9.2015</t>
  </si>
  <si>
    <t>Tạ Hữu Nguyện</t>
  </si>
  <si>
    <t>191/HSST 21.6.2012 TAND KX,TB</t>
  </si>
  <si>
    <t>40/QĐ-CCTHA 02.01.2013</t>
  </si>
  <si>
    <t>AP: 13942</t>
  </si>
  <si>
    <t>156/QĐ-CCTHA 23.9.2015</t>
  </si>
  <si>
    <t>Đào Xuân Tùng</t>
  </si>
  <si>
    <t>59/HSST 31.12.20013 TAND KX,TB</t>
  </si>
  <si>
    <t>34/QĐ-CCTHA 10.01.2014</t>
  </si>
  <si>
    <t>AP: 200; phạt 5000</t>
  </si>
  <si>
    <t>157/QĐ-CCTHA 23.9.2015</t>
  </si>
  <si>
    <t>Bùi Công Duy</t>
  </si>
  <si>
    <t>62/HSST 14.11.2014 TAND KX,TB</t>
  </si>
  <si>
    <t>129/QĐ-CCTHA 27.5.2015</t>
  </si>
  <si>
    <t>158/QĐ-CCTHA 23.9.2015</t>
  </si>
  <si>
    <t>Phạm Bá Học</t>
  </si>
  <si>
    <t>128/QĐ-CCTHA 27.5.2015</t>
  </si>
  <si>
    <t>159/QĐ-CCTHA 23.9.2015</t>
  </si>
  <si>
    <t>Phạm Bá Thành</t>
  </si>
  <si>
    <t>95/HSPT 31.10.2012 TAND KX,TB</t>
  </si>
  <si>
    <t>65/QĐ-CCTHA 20.3.2013</t>
  </si>
  <si>
    <t>AP: 200; TTSC: 500</t>
  </si>
  <si>
    <t>160/QĐ-CCTHA 23.9.2015</t>
  </si>
  <si>
    <t>Phạm Xuân Đình</t>
  </si>
  <si>
    <t>Xã Bình Minh, Kiến Xương, TB</t>
  </si>
  <si>
    <t>04/HSST 30.01.2013 TAND KX,TB</t>
  </si>
  <si>
    <t>64/QĐ-CCTHA 06.3.2013</t>
  </si>
  <si>
    <t>161/QĐ-CCTHA 23.9.2015</t>
  </si>
  <si>
    <t>Phạm Văn Hiếu</t>
  </si>
  <si>
    <t>Xã Vũ An, Kiến Xương, Thái Bình</t>
  </si>
  <si>
    <t>27/HNGĐ 15.8.2013 TAND KX,TB</t>
  </si>
  <si>
    <t>40/QĐ-CCTHA 16.10.2013</t>
  </si>
  <si>
    <t>AP: 950</t>
  </si>
  <si>
    <t>162/QĐ-CCTHA 23.9.2015</t>
  </si>
  <si>
    <t>HTX NN Thượng Hiền</t>
  </si>
  <si>
    <t>01/KTST 22.8.1995 TAND KX,TB</t>
  </si>
  <si>
    <t>02/QĐ-CCTHA 04.10.2011</t>
  </si>
  <si>
    <t>AP: 3252</t>
  </si>
  <si>
    <t>163/QĐ-CCTHA 23.9.2015</t>
  </si>
  <si>
    <t>Phạm Văn Trung</t>
  </si>
  <si>
    <t>92/HSST 05.9.2008 TAND KX,TB</t>
  </si>
  <si>
    <t>01/QĐ-CCTHA 03.10.2011</t>
  </si>
  <si>
    <t>AP: 7.200</t>
  </si>
  <si>
    <t>164/QĐ-CCTHA 23.9.2015</t>
  </si>
  <si>
    <t>Đào Xuân Nguyên</t>
  </si>
  <si>
    <t>61/HSST 19.8.2002 TAND KX,TB</t>
  </si>
  <si>
    <t>154/QĐ-CCTHA 27.4.2004</t>
  </si>
  <si>
    <t>AP: 50; Phạt 3000</t>
  </si>
  <si>
    <t>165/QĐ-CCTHA 23.9.2015</t>
  </si>
  <si>
    <t>Đào Xuân Cương</t>
  </si>
  <si>
    <t>119/HSPT 18.12.2012 TAND KX,TB</t>
  </si>
  <si>
    <t>47/QĐ-CCTHA 21.01.2013</t>
  </si>
  <si>
    <t>166/QĐ-CCTHA 23.9.2015</t>
  </si>
  <si>
    <t>Vũ Thị Gương</t>
  </si>
  <si>
    <t>491/HSST 15.8.2003 TAND KX,TB</t>
  </si>
  <si>
    <t>136/QĐ-CCTHA 05.9.2014</t>
  </si>
  <si>
    <t>167/QĐ-CCTHA 23.9.2015</t>
  </si>
  <si>
    <t>Phùng Văn Minh</t>
  </si>
  <si>
    <t>186/HSST 04.9.2014 TAND KX,TB</t>
  </si>
  <si>
    <t>21/QĐ-CCTHA 03.11.2014</t>
  </si>
  <si>
    <t>168/QĐ-CCTHA 23.9.2015</t>
  </si>
  <si>
    <t>Bùi Xuân Tiến</t>
  </si>
  <si>
    <t>40/HSST 24.9.2013 TAND KX,TB</t>
  </si>
  <si>
    <t>17/QĐ-CCTHA 04.11.2013</t>
  </si>
  <si>
    <t>Phạt: 7000; TTSC: 600</t>
  </si>
  <si>
    <t>169/QĐ-CCTHA 23.9.2015</t>
  </si>
  <si>
    <t>Phùng Thị Thanh</t>
  </si>
  <si>
    <t>Xã Vũ Lễ, Kiến Xương, Thái Bình</t>
  </si>
  <si>
    <t>72/HSST 30.12.2014 TAND KX,TB</t>
  </si>
  <si>
    <t>61/QĐ-CCTHA 03.2.2015</t>
  </si>
  <si>
    <t>BTCD: 361.500</t>
  </si>
  <si>
    <t>170/QĐ-CCTHA 23.9.2015</t>
  </si>
  <si>
    <t>Bùi Anh Dũng</t>
  </si>
  <si>
    <t>609/HSPT 06.8.2014 TAND KX,TB</t>
  </si>
  <si>
    <t>65/QĐ-CCTHA 25.2.2015</t>
  </si>
  <si>
    <t>Phạt: 15.000</t>
  </si>
  <si>
    <t>171/QĐ-CCTHA 23.9.2015</t>
  </si>
  <si>
    <t>Phạm Thị Hải Yến</t>
  </si>
  <si>
    <t>32/HSST 02.7.2015 TAND KX,TB</t>
  </si>
  <si>
    <t>160/QĐ-CCTHA 16.7.2014</t>
  </si>
  <si>
    <t>AP: 200; phạt: 5,000; TTSC: 150</t>
  </si>
  <si>
    <t>172/QĐ-CCTHA 23.9.2015</t>
  </si>
  <si>
    <t>Trần Văn Nam</t>
  </si>
  <si>
    <t>29/HSST 29.5.2015 TAND KX,TB</t>
  </si>
  <si>
    <t>112/QĐ-CCTHA 17.8.2015</t>
  </si>
  <si>
    <t>173/QĐ-CCTHA 24.9.2015</t>
  </si>
  <si>
    <t>Nguyễn Bá Nhuận</t>
  </si>
  <si>
    <t>45/HSST 22.8.2014 TAND KX,TB</t>
  </si>
  <si>
    <t>184/QĐ-CCTHA 22.9.2015</t>
  </si>
  <si>
    <t>174/QĐ-CCTHA 24.9.2015</t>
  </si>
  <si>
    <t>Đào Xuân Triệu</t>
  </si>
  <si>
    <t>130/QĐ-CCTHA 27.5.2015</t>
  </si>
  <si>
    <t>175/QĐ-CCTHA 24.9.2015</t>
  </si>
  <si>
    <t>Phạm Xuân Hoa</t>
  </si>
  <si>
    <t>131/QĐ-CCTHA 27.5.2015</t>
  </si>
  <si>
    <t>176/QĐ-CCTHA 24.9.2015</t>
  </si>
  <si>
    <t>Nguyễn Văn Triệu</t>
  </si>
  <si>
    <t>23/HSST
20.8.2015 TAND KX,TB</t>
  </si>
  <si>
    <t>416/QĐ-CCTHA 22.9.2015</t>
  </si>
  <si>
    <t>177/QĐ-CCTHA 24.9.2015</t>
  </si>
  <si>
    <t xml:space="preserve">Bùi Mạnh Hùng </t>
  </si>
  <si>
    <t>Xã Bình Nguyên, Kiến Xương, Thái Bình</t>
  </si>
  <si>
    <t>41/HSST
06.9.2012 TAND KX,TB</t>
  </si>
  <si>
    <t>116/QĐ-CCTHA 09.9.2013</t>
  </si>
  <si>
    <t>AP:5,170</t>
  </si>
  <si>
    <t>229/QĐ-CCTHA 01.9.2016</t>
  </si>
  <si>
    <t>Phạm Văn Đức</t>
  </si>
  <si>
    <t>13/HSST
18.3.2016
TAND KX,TB</t>
  </si>
  <si>
    <t>92/QĐ-CCTHA 27.4.2016</t>
  </si>
  <si>
    <t>AP:200</t>
  </si>
  <si>
    <t>230/QĐ-CCTHA 01.9.2016</t>
  </si>
  <si>
    <t>29/HSST 25.5.2016
TAND KX,TB</t>
  </si>
  <si>
    <t>127/QĐ-CCTHA 09.8.2016</t>
  </si>
  <si>
    <t>231/QĐ-CCTHA 01.9.2016</t>
  </si>
  <si>
    <t>Phạm Văn  Quảng</t>
  </si>
  <si>
    <t>29/HSST
25.5.2016
TAND KX,TB</t>
  </si>
  <si>
    <t>126/QĐ-CCTHA 09.8.2016</t>
  </si>
  <si>
    <t>232/QĐ-CCTHA 01.9.2016</t>
  </si>
  <si>
    <t>Phạm Xuân Hà</t>
  </si>
  <si>
    <t>90/QĐ-CCTHA 27.4.2016</t>
  </si>
  <si>
    <t>233/QĐ-CCTHA 01.9.2016</t>
  </si>
  <si>
    <t>29/HSST 25.5.2016
TAND Vũ Thư,TB</t>
  </si>
  <si>
    <t>124/QĐ-CCTHA 09.8.2016</t>
  </si>
  <si>
    <t>234/QĐ-CCTHA 01.9.2016</t>
  </si>
  <si>
    <t>13/HSST 18.3.2016
TAND Kiến Xương,TB</t>
  </si>
  <si>
    <t>91/QĐ-CCTHA 27.4.2016</t>
  </si>
  <si>
    <t>235/QĐ-CCTHA 01.9.2016</t>
  </si>
  <si>
    <t>Trần Văn Nho</t>
  </si>
  <si>
    <t>56/HSST  30.9.2014
TAND Kiến Xương,TB</t>
  </si>
  <si>
    <t>17/QĐ-CCTHA 03.11.2014</t>
  </si>
  <si>
    <t>236/QĐ-CCTHA 01.9.2016</t>
  </si>
  <si>
    <t>Trần Sỹ Bình</t>
  </si>
  <si>
    <t>05/HSST 08.3.2007
TAND Kiến Xương,TB</t>
  </si>
  <si>
    <t>173/QĐ-CCTHA 02.5.2007</t>
  </si>
  <si>
    <t>AP:50
SQNN:2.000</t>
  </si>
  <si>
    <t>237/QĐ-CCTHA 01.9.2016</t>
  </si>
  <si>
    <t>Nguyễn Văn Dũng</t>
  </si>
  <si>
    <t>35/HSST 26.6.2014
TAND Kiến Xương,TB</t>
  </si>
  <si>
    <t>187/QĐ-CCTHA 22.9.2015</t>
  </si>
  <si>
    <t>238/QĐ-CCTHA 01.9.2016</t>
  </si>
  <si>
    <t>Trần Văn Cung</t>
  </si>
  <si>
    <t>71/HSST 23.12.2014
TAND Kiến Xương,TB</t>
  </si>
  <si>
    <t>60/QĐ-CCTHA 03.2.2015</t>
  </si>
  <si>
    <t>Phạt:4.500</t>
  </si>
  <si>
    <t>239/QĐ-CCTHA 01.9.2016</t>
  </si>
  <si>
    <t>Đoàn Văn Anh</t>
  </si>
  <si>
    <t>07/HSST 07.3.2013
TAND Kiến Xương,TB</t>
  </si>
  <si>
    <t>74/QĐ-CCTHA 03.5.2013</t>
  </si>
  <si>
    <t>240/QĐ-CCTHA 01.9.2016</t>
  </si>
  <si>
    <t>Trần Văn Nam</t>
  </si>
  <si>
    <t>Xã Vũ Ninh, Kiến Xương, Thái Bình</t>
  </si>
  <si>
    <t>130/HSST 23.8.2006
TAND thị xã Hà Đông,T Hà Tây</t>
  </si>
  <si>
    <t>143/QĐ-CCTHA 19.3.2007</t>
  </si>
  <si>
    <t>APHS:50
APDS:5.980</t>
  </si>
  <si>
    <t>06.9.2016</t>
  </si>
  <si>
    <t>243/QĐ-CCTHA 06.9.2016</t>
  </si>
  <si>
    <t>Lại Sơn Ca</t>
  </si>
  <si>
    <t>12/HSST 10.3.2016
TAND Kiến Xương,TB</t>
  </si>
  <si>
    <t>88/QĐ-CCTHA 27.4.2016</t>
  </si>
  <si>
    <t>AP:200
Phạt:5.000</t>
  </si>
  <si>
    <t>244/QĐ-CCTHA 06.9.2016</t>
  </si>
  <si>
    <t>Vũ Văn Định</t>
  </si>
  <si>
    <t>108/HSST 15.7.2015
TAND thành phố TB</t>
  </si>
  <si>
    <t>03/QĐ-CCTHA 07.10.2015</t>
  </si>
  <si>
    <t>APHS:200
APDS:450
Phạt:5.001</t>
  </si>
  <si>
    <t>245/QĐ-CCTHA 06.9.2016</t>
  </si>
  <si>
    <t>103/HSST 15.7.2015
TAND thành phố TB</t>
  </si>
  <si>
    <t>10/QĐ-CCTHA 26.3.2016</t>
  </si>
  <si>
    <t>246/QĐ-CCTHA 06.9.2016</t>
  </si>
  <si>
    <t>43/HSST 15.9.2015
TAND KX, TB</t>
  </si>
  <si>
    <t>11/QĐ-CCTHA 03.11.2015</t>
  </si>
  <si>
    <t>AP:200
Buộc nộp lại: 2.100
TTSQ: 100</t>
  </si>
  <si>
    <t>247/QĐ-CCTHA 06.9.2016</t>
  </si>
  <si>
    <t>Vũ Đức Linh</t>
  </si>
  <si>
    <t>144/HSST 15.9.2015
TAND thành phố TB</t>
  </si>
  <si>
    <t>40/QĐ-CCTHA 04.01.2016</t>
  </si>
  <si>
    <t>248/QĐ-CCTHA 06.9.2016</t>
  </si>
  <si>
    <t>Trần Hồng Phong</t>
  </si>
  <si>
    <t>Xã Vũ Lễ, Kiến Xương, Thái Bình</t>
  </si>
  <si>
    <t>10/HSST 23.11.2015
TAND thành phố Điên Biên Phủ, Tỉnh Điện Biên</t>
  </si>
  <si>
    <t>54/QĐ-CCTHA 01.12.2015</t>
  </si>
  <si>
    <t>AP:100</t>
  </si>
  <si>
    <t>249/QĐ-CCTHA 06.9.2016</t>
  </si>
  <si>
    <t>Trần Thành Lâm</t>
  </si>
  <si>
    <t>43/HSST 15.9.2015
TAND Huyện Krông Năng, Đắclac</t>
  </si>
  <si>
    <t>107/QĐ-CCTHA 13.6.2016</t>
  </si>
  <si>
    <t>Hoàn trả: 33,5kg cà phê</t>
  </si>
  <si>
    <t>250/QĐ-CCTHA 06.9.2016</t>
  </si>
  <si>
    <t>Trần Văn Khang</t>
  </si>
  <si>
    <t>63/QĐ-CCTHA 24.2.2016</t>
  </si>
  <si>
    <t xml:space="preserve">APHS:200
APDS:200
</t>
  </si>
  <si>
    <t>251/QĐ-CCTHA 06.9.2016</t>
  </si>
  <si>
    <t>Phạm Thị Tơ</t>
  </si>
  <si>
    <t>Xã Thanh Tân, Kiến Xương, Thái Bình</t>
  </si>
  <si>
    <t>55/HSST 21.12.2007
Tỉnh Thái Bình, TB</t>
  </si>
  <si>
    <t>19/QĐ-CCTHA 31.3.2008</t>
  </si>
  <si>
    <t>AP:1.060</t>
  </si>
  <si>
    <t>252/QĐ-CCTHA 06.9.2016</t>
  </si>
  <si>
    <t>Trần Văn Linh</t>
  </si>
  <si>
    <t>17/HSST 14.4.2015
Tỉnh Thái Bình, TB</t>
  </si>
  <si>
    <t>122/QĐ-CCTHA 19.5.2015</t>
  </si>
  <si>
    <t>253/QĐ-CCTHA 06.9.2016</t>
  </si>
  <si>
    <t>Lương Văn Tho</t>
  </si>
  <si>
    <t>92/HSST 16.6.2014
TP Thái Bình, TB</t>
  </si>
  <si>
    <t>37/QĐ-CCTHA 28.11.2014</t>
  </si>
  <si>
    <t>AP:660</t>
  </si>
  <si>
    <t>254/QĐ-CCTHA 06.9.2016</t>
  </si>
  <si>
    <t>Nguyễn Thành Nam</t>
  </si>
  <si>
    <t>38/HSST 23.8.2012
Huyện Kiến Xương, TB</t>
  </si>
  <si>
    <t>05/QĐ-CCTHA 01.10.2012</t>
  </si>
  <si>
    <t>255/QĐ-CCTHA 06.9.2016</t>
  </si>
  <si>
    <t>Phạm Xuân Trường</t>
  </si>
  <si>
    <t>186/HSST 12.11.2013
TP Thái Bình, TB</t>
  </si>
  <si>
    <t>41/QĐ-CCTHA 25.02.2014</t>
  </si>
  <si>
    <t>256/QĐ-CCTHA 06.9.2016</t>
  </si>
  <si>
    <t>Trần Xuân Đán</t>
  </si>
  <si>
    <t>01/HSST 03.01.2014
TAND H. Mỹ Hòa, HY</t>
  </si>
  <si>
    <t>54/QĐ-CCTHA 03.4.2014</t>
  </si>
  <si>
    <t>AP:200
Phạt:7.000</t>
  </si>
  <si>
    <t>257/QĐ-CCTHA 06.9.2016</t>
  </si>
  <si>
    <t>Vũ Đình Giang</t>
  </si>
  <si>
    <t>62/HSST 30.10.2014
TAND H. Kiến Xương, TB</t>
  </si>
  <si>
    <t>132/QĐ-CCTHA 27.5.2015</t>
  </si>
  <si>
    <t>258/QĐ-CCTHA 06.9.2016</t>
  </si>
  <si>
    <t>Nguyễn Xuân Nhượng</t>
  </si>
  <si>
    <t>65/HSST 20.11.2014
TAND H. Kiến Xương, TB</t>
  </si>
  <si>
    <t>47/QĐ-CCTHA 26.12.2014</t>
  </si>
  <si>
    <t>259/QĐ-CCTHA 06.9.2016</t>
  </si>
  <si>
    <t>Lương Xuân Tới</t>
  </si>
  <si>
    <t>31/HSST 12.7.2013
TAND H. Kiến Xương, TB</t>
  </si>
  <si>
    <t>06/QĐ-CCTHA 02.10.2014</t>
  </si>
  <si>
    <t>260/QĐ-CCTHA 06.9.2016</t>
  </si>
  <si>
    <t>Nguyễn Văn Lý</t>
  </si>
  <si>
    <t>60/HSST 23.12.2015
TAND H. Kiến Xương, TB</t>
  </si>
  <si>
    <t>51/QĐ-CCTHA 01.02.2016</t>
  </si>
  <si>
    <t>261/QĐ-CCTHA 06.9.2016</t>
  </si>
  <si>
    <t>Trần Đình Hà</t>
  </si>
  <si>
    <t>Thôn Tân Hùng,
xã Vũ Sơn,
huyện KX, tỉnh TB</t>
  </si>
  <si>
    <t>08/HSST 02.3.2016
TAND H. Kiến Xương, TB</t>
  </si>
  <si>
    <t>81/QĐ-CCTHA 14.4.2016</t>
  </si>
  <si>
    <t>19.9.2016</t>
  </si>
  <si>
    <t>275/QĐ-CCTHA 23.9.2016</t>
  </si>
  <si>
    <t>Phạm Văn Giang</t>
  </si>
  <si>
    <t>Thôn 9,
xã Vũ Trung,
huyện KX, tỉnh TB</t>
  </si>
  <si>
    <t>25/HSST 15.6.2016
TAND H. Kiến Xương, TB</t>
  </si>
  <si>
    <t>120/QĐ-CCTHA 04.8.2016</t>
  </si>
  <si>
    <t>276/QĐ-CCTHA 23.9.2016</t>
  </si>
  <si>
    <t>Bùi Văn Kiên</t>
  </si>
  <si>
    <t>Thôn Trung,
xã Vũ Sơn,
huyện KX, tỉnh TB</t>
  </si>
  <si>
    <t>14/HSST 14.4.2011
TAND H. Kiến Xương, TB</t>
  </si>
  <si>
    <t>66/QĐ-CCTHA 02.6.2016</t>
  </si>
  <si>
    <t>277/QĐ-CCTHA 23.9.2016</t>
  </si>
  <si>
    <t>Lưu Xuân Tuấn</t>
  </si>
  <si>
    <t>Thôn Trung Bắc,
xã Vũ Sơn,
huyện KX, tỉnh TB</t>
  </si>
  <si>
    <t>19/HSST 31.3.2008
TAND H. Kiến Xương, TB</t>
  </si>
  <si>
    <t>74/QĐ-CCTHA 24.7.2008</t>
  </si>
  <si>
    <t>AP: 50
Khấu trừ thu nhập:2.400</t>
  </si>
  <si>
    <t>278/QĐ-CCTHA 23.9.2016</t>
  </si>
  <si>
    <t>Nguyễn Văn Lung</t>
  </si>
  <si>
    <t>12/HSST 25.3.2014
TAND H. Kiến Xương, TB</t>
  </si>
  <si>
    <t>78/QĐ-CCTHA 19.5.2014</t>
  </si>
  <si>
    <t>AP: 200
Phạt SQ: 2.000
SC: 100</t>
  </si>
  <si>
    <t>279/QĐ-CCTHA 23.9.2016</t>
  </si>
  <si>
    <t>Trần Thị Năm</t>
  </si>
  <si>
    <t>Đội 2,
xã Vũ Sơn,
huyện KX, tỉnh TB</t>
  </si>
  <si>
    <t>69/HSST 20.7.2004
TAND TX Thủ Dầu Một, tỉnh Bình Dương</t>
  </si>
  <si>
    <t>128/QĐ-CCTHA 11.3.2005</t>
  </si>
  <si>
    <t xml:space="preserve">AP HSST: 50
AP DSST: 640
</t>
  </si>
  <si>
    <t>280/QĐ-CCTHA 23.9.2016</t>
  </si>
  <si>
    <t>Trương Văn Đưởng + Bùi Thị Ngát</t>
  </si>
  <si>
    <t>Khu Minh Đức,
TT Thanh Nê,
huyện KX, tỉnh TB</t>
  </si>
  <si>
    <t>33/HNGĐ-ST 30.9.2015
TAND H. Kiến Xương, TB</t>
  </si>
  <si>
    <t>120/QĐ-CCTHA 23.2.2016</t>
  </si>
  <si>
    <t>AP CDNC: 200</t>
  </si>
  <si>
    <t>281/QĐ-CCTHA 23.9.2016</t>
  </si>
  <si>
    <t>Nguyễn Văn Tòng</t>
  </si>
  <si>
    <t>Khu Chấn Đông,
TT Thanh Nê,
huyện KX, tỉnh TB</t>
  </si>
  <si>
    <t>49/HSST 27.5.2016
TAND TP Lạng Sơn, tỉnh Lạng Sơn</t>
  </si>
  <si>
    <t>125/QĐ-CCTHA 08.9.2016</t>
  </si>
  <si>
    <t>282/QĐ-CCTHA 23.9.2016</t>
  </si>
  <si>
    <t>Nguyễn Quyết Thắng</t>
  </si>
  <si>
    <t>Khu Hưng Long,
TT Thanh Nê,
huyện KX, tỉnh TB</t>
  </si>
  <si>
    <t>31/HSST 06.6.2014
TAND H. Kiến Xương, TB</t>
  </si>
  <si>
    <t>130/QĐ-CCTHA 20.8.2014</t>
  </si>
  <si>
    <t>AP: 200
Tịch thu SQ: 1.400</t>
  </si>
  <si>
    <t>283/QĐ-CCTHA 23.9.2016</t>
  </si>
  <si>
    <t>Phạm Văn Chiến</t>
  </si>
  <si>
    <t>Khu Quang Trung,
TT Thanh Nê,
huyện KX, tỉnh TB</t>
  </si>
  <si>
    <t>19/HSST 26.4.2016
TAND H. Kiến Xương, TB</t>
  </si>
  <si>
    <t>104/QĐ-CCTHA 02.6.2016</t>
  </si>
  <si>
    <t>284/QĐ-CCTHA 23.9.2016</t>
  </si>
  <si>
    <t>Trần Đình Thao</t>
  </si>
  <si>
    <t>Khu An Chỉ,
xã Bình Nguyên,
huyện KX, tỉnh TB</t>
  </si>
  <si>
    <t>142/HNGĐ-ST 24.11.2015
TAND H. Kiến Xương, TB</t>
  </si>
  <si>
    <t>53/QĐ-CCTHA 01.12.2015</t>
  </si>
  <si>
    <t>285/QĐ-CCTHA 23.9.2016</t>
  </si>
  <si>
    <t>Nguyễn Thị Cậy + Nguyễn Văn Tấn</t>
  </si>
  <si>
    <t>Xóm Chấn Đông,
TT Thanh Nê,
huyện KX, tỉnh TB</t>
  </si>
  <si>
    <t>34/LHST 17.12.2010
TAND H. Kiến Xương, TB</t>
  </si>
  <si>
    <t>159/QĐ-CCTHA 25.5.2011</t>
  </si>
  <si>
    <t>Cậy: AP CTS:6.987
Tấn: AP CTS:5.922</t>
  </si>
  <si>
    <t>286/QĐ-CCTHA 23.9.2016</t>
  </si>
  <si>
    <t>Nguyễn Thị Hương + Nguyễn Văn Quỳnh</t>
  </si>
  <si>
    <t>Thôn Bắc Sơn,
xã Vũ Ninh,
huyện KX, tỉnh TB</t>
  </si>
  <si>
    <t>17/HNGĐ-ST 27.5.2016
TAND H. Kiến Xương, TB</t>
  </si>
  <si>
    <t>209/QĐ-CCTHA 05.7.2016</t>
  </si>
  <si>
    <t>Hương: AP LHST:100
Quỳnh: AP CDNC:200</t>
  </si>
  <si>
    <t>287/QĐ-CCTHA 23.9.2016</t>
  </si>
  <si>
    <t>Vũ Đại Pháp</t>
  </si>
  <si>
    <t>Thôn Hương Ngải,
xã Bình Minh,
huyện KX, tỉnh TB</t>
  </si>
  <si>
    <t>16/HNGĐ-ST 27.5.2016
TAND H. Kiến Xương, TB</t>
  </si>
  <si>
    <t>207a/QĐ-CCTHA 05.7.2016</t>
  </si>
  <si>
    <t>288/QĐ-CCTHA 23.9.2016</t>
  </si>
  <si>
    <t>Vũ Minh Hiệp</t>
  </si>
  <si>
    <t>Khu Giang Đông,
TT Thanh Nê,
huyện KX, tỉnh TB</t>
  </si>
  <si>
    <t>25/HNGĐ-ST 27.8.2015
TAND H. Kiến Xương, TB</t>
  </si>
  <si>
    <t>14/QĐ-CCTHA 08.10.2015</t>
  </si>
  <si>
    <t>289/QĐ-CCTHA 23.9.2016</t>
  </si>
  <si>
    <t>62/HSST 21.8.2015
TAND H. Kiến Xương, TB</t>
  </si>
  <si>
    <t>38/QĐ-CCTHA 12.12.2015</t>
  </si>
  <si>
    <t>AP: 200
Truy thu: 860</t>
  </si>
  <si>
    <t>290/QĐ-CCTHA 23.9.2016</t>
  </si>
  <si>
    <t>Phạm Ngọc Nguyện</t>
  </si>
  <si>
    <t>Khu Đông Khánh,
xã Thượng Hiền,
huyện KX, tỉnh TB</t>
  </si>
  <si>
    <t>49/HSST 30.7.2015
TAND tỉnh TB</t>
  </si>
  <si>
    <t>47/QĐ-CCTHA 14.01.2016</t>
  </si>
  <si>
    <t>Bồi thường: 7.000</t>
  </si>
  <si>
    <t>291/QĐ-CCTHA 23.9.2016</t>
  </si>
  <si>
    <t>Phạm Minh Hoàng</t>
  </si>
  <si>
    <t>Thôn Đông Lâu,
xã Bình Nguyên,
huyện KX, tỉnh TB</t>
  </si>
  <si>
    <t>54/HSST 25.9.2014
TAND H. Kiến Xương, TB</t>
  </si>
  <si>
    <t>23/QĐ-CCTHA 06.11.2014</t>
  </si>
  <si>
    <t>AP DSST: 3.500</t>
  </si>
  <si>
    <t>292/QĐ-CCTHA 23.9.2016</t>
  </si>
  <si>
    <t>Trần Văn Lực</t>
  </si>
  <si>
    <t>32/HSST 13.7.2016
TAND H. Kiến Xương, TB</t>
  </si>
  <si>
    <t>139/QĐ-CCTHA 08.9.2016</t>
  </si>
  <si>
    <t>293/QĐ-CCTHA 23.9.2016</t>
  </si>
  <si>
    <t>Lương Văn Dương</t>
  </si>
  <si>
    <t>140/QĐ-CCTHA 08.9.2016</t>
  </si>
  <si>
    <t>294/QĐ-CCTHA 26.9.2016</t>
  </si>
  <si>
    <t>Nguyễn Anh Ngọc</t>
  </si>
  <si>
    <t>Thôn Đông Thành,
xã Bình Minh,
huyện KX, tỉnh TB</t>
  </si>
  <si>
    <t>09/HSST 07.3.2014
TAND H. Kiến Xương, TB</t>
  </si>
  <si>
    <t>75/QĐ-CCTHA 13.5.2014</t>
  </si>
  <si>
    <t>Bồi thường:30.820</t>
  </si>
  <si>
    <t>295/QĐ-CCTHA 26.9.2016</t>
  </si>
  <si>
    <t>Dương Quốc Khánh+ Bùi Văn Lãm+ 
Trần Văn Lương + 
Bùi Văn Cường</t>
  </si>
  <si>
    <t>Huyện Kiến Xương,
tỉnh Thái Bình</t>
  </si>
  <si>
    <t>05/HSST 02.2.2016
TAND H. Kiến Xương, TB</t>
  </si>
  <si>
    <t>72/QĐ-CCTHA 11.3.2016</t>
  </si>
  <si>
    <t>AP HSSST: 200/người</t>
  </si>
  <si>
    <t>296/QĐ-CCTHA 27.9.2016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</si>
  <si>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</si>
  <si>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</si>
  <si>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</si>
  <si>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</si>
  <si>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CDNC:15.000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</si>
  <si>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</si>
  <si>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</si>
  <si>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</si>
  <si>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</si>
  <si>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</si>
  <si>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</si>
  <si>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</si>
  <si>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Phạm Văn Hiếu</t>
  </si>
  <si>
    <t>Thôn Đồng Tâm,
xã Vũ An,
huyện KX, tỉnh TB</t>
  </si>
  <si>
    <t>27/HNGĐ-ST 15.8.2013
TAND H. Kiến Xương, TB</t>
  </si>
  <si>
    <t>41/QĐ-CCTHA 16.10.2013</t>
  </si>
  <si>
    <t>Góp CDNC: 16.400</t>
  </si>
  <si>
    <t>299/QĐ-CCTHA 27.9.2016</t>
  </si>
  <si>
    <t>Nguyễn Văn Thái</t>
  </si>
  <si>
    <t>117/HNGĐ-ST 15.9.2014
TAND H. Kiến Xương, TB</t>
  </si>
  <si>
    <t>83/QĐ-CCTHA 14.01.2016</t>
  </si>
  <si>
    <t>Góp CDNC: 26.500</t>
  </si>
  <si>
    <t>300/QĐ-CCTHA 27.9.2016</t>
  </si>
  <si>
    <t>Nguyễn Văn Nam</t>
  </si>
  <si>
    <t>03/HNGĐ-ST 06.01.2015
TAND H. Kiến Xương, TB</t>
  </si>
  <si>
    <t>244/QĐ-CCTHA 16.6.2015</t>
  </si>
  <si>
    <t>Góp CDNC: 18.000</t>
  </si>
  <si>
    <t>301/QĐ-CCTHA 27.9.2016</t>
  </si>
  <si>
    <t>Nguyễn Hữu Thưởng</t>
  </si>
  <si>
    <t>30/HNGĐ-ST 05.10.2012
TAND H. Kiến Xương, TB</t>
  </si>
  <si>
    <t>95/QĐ-CCTHA 02.12.2013</t>
  </si>
  <si>
    <t>Góp CDNC: 28.800</t>
  </si>
  <si>
    <t>302/QĐ-CCTHA 27.9.2016</t>
  </si>
  <si>
    <t>Nguyễn Mạnh Cường</t>
  </si>
  <si>
    <t>112/HNGĐ-ST 08.9.2014
TAND H. Kiến Xương, TB</t>
  </si>
  <si>
    <t>206/QĐ-CCTHA 27.4.2015</t>
  </si>
  <si>
    <t>Góp CDNC: 17.500</t>
  </si>
  <si>
    <t>303/QĐ-CCTHA 27.9.2016</t>
  </si>
  <si>
    <t>121/HNGĐ-ST 05.10.2012
TAND H. Kiến Xương, TB</t>
  </si>
  <si>
    <t>40/QĐ-CCTHA 16.10.2012</t>
  </si>
  <si>
    <t>Góp CDNC: 26.000</t>
  </si>
  <si>
    <t>304/QĐ-CCTHA 27.9.2016</t>
  </si>
  <si>
    <t>Nguyễn Thị Minh</t>
  </si>
  <si>
    <t>17/HNGĐ-ST 08.3.2013
TAND H. Tiền Hải, TB</t>
  </si>
  <si>
    <t>23/QĐ-CCTHA 14.10.2014</t>
  </si>
  <si>
    <t>Góp CDNC: 25.500</t>
  </si>
  <si>
    <t>305/QĐ-CCTHA 27.9.2016</t>
  </si>
  <si>
    <t>Thôn Bằng Trạch,
xã An Bình,
huyện KX, tỉnh TB</t>
  </si>
  <si>
    <t>89/HNGĐ-ST 21.7.2015
TAND H. Kiến Xương, TB</t>
  </si>
  <si>
    <t>394/QĐ-CCTHA 17.8.2015</t>
  </si>
  <si>
    <t>Góp CDNC: 17.000</t>
  </si>
  <si>
    <t>306/QĐ-CCTHA 27.9.2016</t>
  </si>
  <si>
    <t>Nguyễn Bá Huấn</t>
  </si>
  <si>
    <t>Thôn Tây Phú,
xã Thượng Hiền,
huyện KX, tỉnh TB</t>
  </si>
  <si>
    <t>62/HSST 14.11.2014
TAND H. Kiến Xương, TB</t>
  </si>
  <si>
    <t>52/QĐ-CCTHA 12.01.2015</t>
  </si>
  <si>
    <t>307/QĐ-CCTHA 27.9.2016</t>
  </si>
  <si>
    <t>Lại Thế Mạnh</t>
  </si>
  <si>
    <t>Xóm 3,
xã Vũ Ninh,
huyện KX, tỉnh TB</t>
  </si>
  <si>
    <t>05/LHST 22.3.1995
TAND H. Kiến Xương, TB</t>
  </si>
  <si>
    <t>56/QĐ-CCTHA 31.3.1995</t>
  </si>
  <si>
    <t>TTTS: 18000</t>
  </si>
  <si>
    <t>27.9.2016</t>
  </si>
  <si>
    <t>308/QĐ-CCTHA 27.9.2016</t>
  </si>
  <si>
    <t>Trần Xuân Hóa</t>
  </si>
  <si>
    <t>Khu Giang Nam,
TT Thanh Nê,
huyện KX, tỉnh TB</t>
  </si>
  <si>
    <t>01/LĐST 08.6.2015
TAND H. Kiến Xương, TB</t>
  </si>
  <si>
    <t>01/QĐ-CCTHA 16.6.2015</t>
  </si>
  <si>
    <t>AP LĐST: 23.395</t>
  </si>
  <si>
    <t>309/QĐ-CCTHA 27.9.2016</t>
  </si>
  <si>
    <t>Hà Văn Thiêu</t>
  </si>
  <si>
    <t>Thôn Đông, Thái Học</t>
  </si>
  <si>
    <t>107/HSST,16/10/2001, TA Thái Bình và 99/HSPT, 15/01/2002, TA Tối Cao</t>
  </si>
  <si>
    <t>352/QĐ-CCTHA, 27/5/2014</t>
  </si>
  <si>
    <t xml:space="preserve">án phí + phạt </t>
  </si>
  <si>
    <t>22/QĐCCTHA, 9/2/20157</t>
  </si>
  <si>
    <t>Bùi Viết Thụy</t>
  </si>
  <si>
    <t>Thôn Cam Đoài, Thụy Liên</t>
  </si>
  <si>
    <t>13/HSST, 25/3/2015, TA Đăk Glong, Đăk Nông</t>
  </si>
  <si>
    <t>316/QĐCCTHA, 01/6/2015</t>
  </si>
  <si>
    <t>Phạt</t>
  </si>
  <si>
    <t>16/3/2016</t>
  </si>
  <si>
    <t>78/QĐCCTHA, 22/9/2015</t>
  </si>
  <si>
    <t>Nguyễn Văn Hoạt</t>
  </si>
  <si>
    <t>Thôn Bắc Thịnh, Thái Thịnh</t>
  </si>
  <si>
    <t>170/HSST,21/12/2012, TA Móng Cái, QN</t>
  </si>
  <si>
    <t>272/QĐ-CCTHA,11/3/2013</t>
  </si>
  <si>
    <t xml:space="preserve">án phí+ phạt </t>
  </si>
  <si>
    <t>16/11/2015</t>
  </si>
  <si>
    <t>46/QĐ-CCTHA, 21/9/2015</t>
  </si>
  <si>
    <t>Nguyễn Xuân Vĩnh</t>
  </si>
  <si>
    <t>Thôn Quang Lang Đoài, Thụy Hải</t>
  </si>
  <si>
    <t>94/HSST, 22/11/2013, TA Thái Thụy</t>
  </si>
  <si>
    <t>177/QĐ_CCTHA, 17/01/2014</t>
  </si>
  <si>
    <t xml:space="preserve">Phạt </t>
  </si>
  <si>
    <t>22/01/2016</t>
  </si>
  <si>
    <t>40/QĐ-CCTHA, 21/9/2015</t>
  </si>
  <si>
    <t>Tô Văn Thạnh</t>
  </si>
  <si>
    <t>07/HSST, 19/3/2014</t>
  </si>
  <si>
    <t>25/QĐ-CCTHA, 09/10/2014</t>
  </si>
  <si>
    <t>15/10/2015</t>
  </si>
  <si>
    <t>48/QĐ-CCTHA, 21/9/2015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</si>
  <si>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</si>
  <si>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</si>
  <si>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</si>
  <si>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</si>
  <si>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</si>
  <si>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25/12/2015</t>
  </si>
  <si>
    <t>18/QĐ-CCTHA, 31/12/2015</t>
  </si>
  <si>
    <t>Lê Văn Cường</t>
  </si>
  <si>
    <t>99/HSST, 14/11/1994, TA Thái Bình</t>
  </si>
  <si>
    <t>169/QĐ-CCTHA,09/12/2015</t>
  </si>
  <si>
    <t xml:space="preserve">phạt </t>
  </si>
  <si>
    <t>24/12/2015</t>
  </si>
  <si>
    <t>19/QĐ-CCTHA, 31/12/2015</t>
  </si>
  <si>
    <t>Vũ Văn Lợi</t>
  </si>
  <si>
    <t>Khu 5, Thị trấn Diêm Điền</t>
  </si>
  <si>
    <t>20/QĐ-CCTHA, 31/12/2015</t>
  </si>
  <si>
    <t>Nguyễn Văn Chi</t>
  </si>
  <si>
    <t>87/HSST, 01/06/2015, TA Thái Bình</t>
  </si>
  <si>
    <t>155/QĐ-CCTHA,04/12/2015</t>
  </si>
  <si>
    <t>11/QĐ-CCTHA, 31/12/2015</t>
  </si>
  <si>
    <t>Tạ Thị Hiếu</t>
  </si>
  <si>
    <t>10/QĐ-CCTHA, 31/12/2015</t>
  </si>
  <si>
    <t>Bùi Văn Anh</t>
  </si>
  <si>
    <t>27/HSST,12/9/2007</t>
  </si>
  <si>
    <t>153/QĐ-CCTHA,24/3/2010</t>
  </si>
  <si>
    <t>án phí + tịch thu</t>
  </si>
  <si>
    <t>41/QĐ-CCTHA, 18/5/2017</t>
  </si>
  <si>
    <t>Nguyễn Thị Vân</t>
  </si>
  <si>
    <t>126/HSST, 15/11/2002, TA Thái Bình</t>
  </si>
  <si>
    <t>157/QĐ-CCTHA,04/12/2015</t>
  </si>
  <si>
    <t>13/QĐ-CCTHA, 31/12/2015</t>
  </si>
  <si>
    <t>Đoàn Sỹ Bảng</t>
  </si>
  <si>
    <t>Khu 7, Thị trấn Diêm Điền</t>
  </si>
  <si>
    <t>12/HSST, 07/3/2005, TA Thái Bình</t>
  </si>
  <si>
    <t>156/QĐ-CCTHA,04/12/2015</t>
  </si>
  <si>
    <t>12/QĐ-CCTHA, 31/12/2015</t>
  </si>
  <si>
    <t>Lê Đức Hưng</t>
  </si>
  <si>
    <t>43/HSST, 23/3/2006, TA Thái Bình</t>
  </si>
  <si>
    <t>158/QĐ-CCTHA,04/12/2015</t>
  </si>
  <si>
    <t>14/QĐ-CCTHA, 31/12/2015</t>
  </si>
  <si>
    <t>Nguyễn Thế Lợi</t>
  </si>
  <si>
    <t>Khu 1, Thị trấn Diêm Điền</t>
  </si>
  <si>
    <t>177/HSST,14/11/2006, TA Thái Bình</t>
  </si>
  <si>
    <t>160/QĐ-CCTHA,04/12/2015</t>
  </si>
  <si>
    <t>16/QĐ-CCTHA, 31/12/2015</t>
  </si>
  <si>
    <t>Lê Đức Thúy</t>
  </si>
  <si>
    <t>Khu 8, Thị trấn Diêm Điền</t>
  </si>
  <si>
    <t>252/HSPT,13/02/2001, TA Tối Cao</t>
  </si>
  <si>
    <t>79/QDDTHA, 01/8/2001</t>
  </si>
  <si>
    <t>42/QĐ-CCTHA, 21/9/2015</t>
  </si>
  <si>
    <t>Phạm Xuân Quý</t>
  </si>
  <si>
    <t>Thôn Hạ Tập, xã Thụy Bình</t>
  </si>
  <si>
    <t>2051/HSPT,21/10/1998, TA Tối Cáo</t>
  </si>
  <si>
    <t>49/QĐTHA, 28/10/2008</t>
  </si>
  <si>
    <t>22/QĐ-CCTHA, 08/9/2015</t>
  </si>
  <si>
    <t>Tạ Duy Hùng</t>
  </si>
  <si>
    <t>29/HSST,26/6/2014, TA Thái Thụy; 67/HSPT, 17/9/2014, TA Thái Bình</t>
  </si>
  <si>
    <t>85/QĐ_CCTHA, 21/10/2014</t>
  </si>
  <si>
    <t xml:space="preserve">án phí </t>
  </si>
  <si>
    <t>33/QĐ-CCTHA, 21/9/2015</t>
  </si>
  <si>
    <t>443/QĐCCTHA, 14/6/2012</t>
  </si>
  <si>
    <t>34/QĐ-CCTHA, 21/9/2015</t>
  </si>
  <si>
    <t>Đào Văn Chức, Bùi Ngọc Quốc</t>
  </si>
  <si>
    <t>Khu 2, Thị trấn Diêm Điền</t>
  </si>
  <si>
    <t>1547/HSPT, 25/8/1998, TA Tối Cao</t>
  </si>
  <si>
    <t>52/QĐTHA, 28/10/2008</t>
  </si>
  <si>
    <t>án phí+ phạt</t>
  </si>
  <si>
    <t>37/QĐ-CCTHA, 21/9/2015</t>
  </si>
  <si>
    <t>Lương Hữu Định</t>
  </si>
  <si>
    <t>Khu 9, Thị trấn Diêm Điền</t>
  </si>
  <si>
    <t>69/HSST, 25/02/2014, TA Thành phố Hà Nội</t>
  </si>
  <si>
    <t>420/QĐ-CCTHA, 30/7/2014</t>
  </si>
  <si>
    <t>án phí</t>
  </si>
  <si>
    <t>38/QĐ-CCTHA, 12/5/2017</t>
  </si>
  <si>
    <t>Lê Đức Tuyến</t>
  </si>
  <si>
    <t>27/HSST, 21/5/2013, TA Đông Hưng</t>
  </si>
  <si>
    <t>21/QĐ-CCTHA, 08/9/2015</t>
  </si>
  <si>
    <t>Nguyễn Thị Doan</t>
  </si>
  <si>
    <t>2052/HSPT, 21/10/1998, TA Tối cao</t>
  </si>
  <si>
    <t>36/QĐ-THA,28/10/2008</t>
  </si>
  <si>
    <t>án phí + phạt</t>
  </si>
  <si>
    <t>21/10/2015</t>
  </si>
  <si>
    <t>35/QĐ-CCTHA, 21/9/2015</t>
  </si>
  <si>
    <t>Công ty TNHH Duy Phương</t>
  </si>
  <si>
    <t>Khu 4, Thị trấn Diêm Điền</t>
  </si>
  <si>
    <t>02/KDTM-ST, 30/6/2015, TA Thái Thụy</t>
  </si>
  <si>
    <t>139/QĐ-CCTHA, 29/10/2015</t>
  </si>
  <si>
    <t>14/01/2016</t>
  </si>
  <si>
    <t>26/QĐ-CCTHA, 19/01/2016</t>
  </si>
  <si>
    <t>Xí nghiệp Vận tải biển Thái Thụy</t>
  </si>
  <si>
    <t>04/KDTM-ST, 05/6/2014, TA Thái Bình và 04/KDTM-PT, 21/10/2014, TA Tỉnh TB</t>
  </si>
  <si>
    <t>304/QĐ-CCTHA, 07/5/2015</t>
  </si>
  <si>
    <t>19/8/2015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</si>
  <si>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</si>
  <si>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</si>
  <si>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</si>
  <si>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</si>
  <si>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06/QĐ-CCTHA, 4/8/2015</t>
  </si>
  <si>
    <t>Công ty TNHH VT&amp;TM Hưng Đạt</t>
  </si>
  <si>
    <t>04/QĐST-KDTM, 02/10/2014 của TAND huyện Thái Thụy</t>
  </si>
  <si>
    <t>40/QĐ-CCTHA, 13/10/2014</t>
  </si>
  <si>
    <t>04/QĐ-CCTHA, 24/8/2015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</si>
  <si>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</si>
  <si>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</si>
  <si>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</si>
  <si>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</si>
  <si>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</si>
  <si>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</si>
  <si>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</si>
  <si>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</si>
  <si>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</si>
  <si>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</si>
  <si>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</si>
  <si>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</si>
  <si>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32/QĐCCTHA, 21/9/2015</t>
  </si>
  <si>
    <t>Công ty CPVTB Hưng Việt Anh</t>
  </si>
  <si>
    <t>03/KDTM-ST, 05/8/2014, TA Thái Thụy</t>
  </si>
  <si>
    <t>09/QĐ-CCTHA, 01/10/2014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</si>
  <si>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</si>
  <si>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</si>
  <si>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</si>
  <si>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</si>
  <si>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</si>
  <si>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</si>
  <si>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</si>
  <si>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</si>
  <si>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</si>
  <si>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</si>
  <si>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25/3/2016</t>
  </si>
  <si>
    <t>25/QĐ-CCTHA, 21/9/2015</t>
  </si>
  <si>
    <t>Giang Văn Ngoãn, Đỗ Văn Bảng</t>
  </si>
  <si>
    <t>Thái Thịnh</t>
  </si>
  <si>
    <t>58/HSST, 28/7/2011</t>
  </si>
  <si>
    <t>37/QĐ-THA, 17/10/2011</t>
  </si>
  <si>
    <t xml:space="preserve">án phí +phạt </t>
  </si>
  <si>
    <t>53/QĐ-CCTHA,21/9/2015</t>
  </si>
  <si>
    <t>Vũ Thị Huyền</t>
  </si>
  <si>
    <t>Thái Tân</t>
  </si>
  <si>
    <t>99/HSST/17/8/2011 TA Hải Phòng và 676/HSPT/24/11/2011 TA Tối Cao</t>
  </si>
  <si>
    <t>207/QĐTHA/26/2/2014</t>
  </si>
  <si>
    <t>AP + SC</t>
  </si>
  <si>
    <t>14/3/2016</t>
  </si>
  <si>
    <t>100/23/9/2015</t>
  </si>
  <si>
    <t>Phạm Văn Quang</t>
  </si>
  <si>
    <t>Thái Hòa</t>
  </si>
  <si>
    <t>257/HSST/24/9/2007 TA Tân Bình và 04/HSPT/01/11/2008 TA TP Hồ Chí Minh</t>
  </si>
  <si>
    <t>128/QĐTHA/17/2/2009</t>
  </si>
  <si>
    <t>SC</t>
  </si>
  <si>
    <t>96/23/9/2015</t>
  </si>
  <si>
    <t>Trần Đức Sinh</t>
  </si>
  <si>
    <t>78/HSST/08/10/2013 TA Thái Thụy</t>
  </si>
  <si>
    <t>113/QĐTHA/22/11/2013</t>
  </si>
  <si>
    <t>95/23/9/2015</t>
  </si>
  <si>
    <t>Nguyễn Văn Đạt</t>
  </si>
  <si>
    <t>Thụy Lương</t>
  </si>
  <si>
    <t>21/HSST/18/8/1997 TA Thái Thụy</t>
  </si>
  <si>
    <t>49/QĐTHA/17/9/1997</t>
  </si>
  <si>
    <t>19/10/2015</t>
  </si>
  <si>
    <t>99/23/9/2015</t>
  </si>
  <si>
    <t>Nguyễn Bá Mạnh</t>
  </si>
  <si>
    <t>502/HSST/21/11/2012 TA Hà Nội</t>
  </si>
  <si>
    <t>255/QĐTHA/18/2/2013</t>
  </si>
  <si>
    <t>AP</t>
  </si>
  <si>
    <t>98/23/9/2015</t>
  </si>
  <si>
    <t>Đỗ Đức Cương</t>
  </si>
  <si>
    <t>40/HSST/18/8/2011TA Thái Bình</t>
  </si>
  <si>
    <t>56/QĐTHA/12/10/2012</t>
  </si>
  <si>
    <t>20/3/2015</t>
  </si>
  <si>
    <t>97/23/9/2015</t>
  </si>
  <si>
    <t>Vũ Đức Vĩnh</t>
  </si>
  <si>
    <t>Thụy Quỳnh</t>
  </si>
  <si>
    <t>08/HSST/12/1/1994 TA Hải Hưng</t>
  </si>
  <si>
    <t>21/QĐTHA/19/5/1994</t>
  </si>
  <si>
    <t>16/12/2015</t>
  </si>
  <si>
    <t>120/14/10/2015</t>
  </si>
  <si>
    <t>Lê Văn Bốn</t>
  </si>
  <si>
    <t>04/HSST/27/1/2010 TA Thái Thụy và 11/HSPT/28/4/2010 TA Thái Bình</t>
  </si>
  <si>
    <t>211/QĐTHA/12/5/2010</t>
  </si>
  <si>
    <t>20/7/2015</t>
  </si>
  <si>
    <t>89/23/9/2015</t>
  </si>
  <si>
    <t>Nguyễn Văn Trường</t>
  </si>
  <si>
    <t>15/HSST/02/8/2011 TA Cẩm Xuyên và 78/HSPT/29/9/2011 TA HÀ Tĩnh</t>
  </si>
  <si>
    <t>99/QĐTHA/14/12/2011</t>
  </si>
  <si>
    <t>18/01/2016</t>
  </si>
  <si>
    <t>92/23/9/2015</t>
  </si>
  <si>
    <t>Phạm Văn Hưng</t>
  </si>
  <si>
    <t>67/HSST/04/9/2013 TA Thái Thụy</t>
  </si>
  <si>
    <t>95/QĐTHA/04/11/2013</t>
  </si>
  <si>
    <t>30/7/2015</t>
  </si>
  <si>
    <t>90/23/9/2015</t>
  </si>
  <si>
    <t>Nguyễn Văn Cảnh</t>
  </si>
  <si>
    <t>215/HSST/07/8/2012 TA Tân Bình</t>
  </si>
  <si>
    <t>126/QĐTHA/19/11/2012</t>
  </si>
  <si>
    <t>20/6/2015</t>
  </si>
  <si>
    <t>88/23/9/2015</t>
  </si>
  <si>
    <t>Tạ Ngọc Tiệp</t>
  </si>
  <si>
    <t>Thái Hưng</t>
  </si>
  <si>
    <t>68/HSST/21/9/2011 TA Thái Thụy</t>
  </si>
  <si>
    <t>167/QĐTHA/09/1/2012</t>
  </si>
  <si>
    <t>21/3/2016</t>
  </si>
  <si>
    <t>23/21/9/2015</t>
  </si>
  <si>
    <t>Phạm Công Thành</t>
  </si>
  <si>
    <t>Thái Hà</t>
  </si>
  <si>
    <t>07/HSST/30/1/2015 TA Đông Hưng</t>
  </si>
  <si>
    <t>295/QĐTHA/17/4/2015</t>
  </si>
  <si>
    <t>17/3/2016</t>
  </si>
  <si>
    <t>69/21/9/2015</t>
  </si>
  <si>
    <t>Phạm Văn Sơn</t>
  </si>
  <si>
    <t>Thái Nguyên</t>
  </si>
  <si>
    <t>1184/HSPT TA Tối Cao</t>
  </si>
  <si>
    <t>70/QĐTHA/20/9/2000</t>
  </si>
  <si>
    <t>02/3/201681</t>
  </si>
  <si>
    <t>81/23/9/2015</t>
  </si>
  <si>
    <t>Bùi Văn Bằng</t>
  </si>
  <si>
    <t>135/HSST/09/9/2014 TA Sơn La</t>
  </si>
  <si>
    <t>246/QĐTHA/25/3/2015</t>
  </si>
  <si>
    <t>31/02/3/2016</t>
  </si>
  <si>
    <t>Nguyễn Thế Tân</t>
  </si>
  <si>
    <t>36/HNGĐ/15/11/2012 TA Thái Thụy</t>
  </si>
  <si>
    <t>216/QĐTHA/08/1/2013</t>
  </si>
  <si>
    <t>18/3/2016</t>
  </si>
  <si>
    <t>119/23/9/2015</t>
  </si>
  <si>
    <t>Đàm văn Sơn</t>
  </si>
  <si>
    <t>10/HSST/16/3/2010 TA Thái Thụy</t>
  </si>
  <si>
    <t>200/QĐTHA/28/4/2010</t>
  </si>
  <si>
    <t>82/23/9/2015</t>
  </si>
  <si>
    <t>Đoàn Quang Nhã</t>
  </si>
  <si>
    <t>161/HSST/18/8/2004 TA Buôn Ma Thuật</t>
  </si>
  <si>
    <t>104/QĐTHA/08/11/2013</t>
  </si>
  <si>
    <t>29/6/2016</t>
  </si>
  <si>
    <t>46/29/6/2016</t>
  </si>
  <si>
    <t>Vũ Duy Huê</t>
  </si>
  <si>
    <t>02/HSST/15/1/2014 TA Thái Bình</t>
  </si>
  <si>
    <t>398/QĐTHA/06/7/2015</t>
  </si>
  <si>
    <t>13/7/2015</t>
  </si>
  <si>
    <t>18/28/8/2015</t>
  </si>
  <si>
    <t xml:space="preserve"> Đàm văn Sơn</t>
  </si>
  <si>
    <t>21/HSST/07/2/2013 TA Bắc Giang</t>
  </si>
  <si>
    <t>353/QĐTHA/20/5/2013</t>
  </si>
  <si>
    <t>18/8/2015</t>
  </si>
  <si>
    <t>85/23/9/2015</t>
  </si>
  <si>
    <t>Ninh Văn Đính</t>
  </si>
  <si>
    <t>Thái Phúc</t>
  </si>
  <si>
    <t>21/HSST/09/5/2014 TA Thái Thụy</t>
  </si>
  <si>
    <t>396/QĐTHA/14/7/2014</t>
  </si>
  <si>
    <t>21/7/2015</t>
  </si>
  <si>
    <t>78/21/9/2015</t>
  </si>
  <si>
    <t>Vũ Ngọc Huyền</t>
  </si>
  <si>
    <t>Thụy Xuân</t>
  </si>
  <si>
    <t>187/HSST/08/1/2011 TA Thái Bình</t>
  </si>
  <si>
    <t>331/QĐTHA/13/4/2012</t>
  </si>
  <si>
    <t>101/23/9/2015</t>
  </si>
  <si>
    <t>Vũ Văn Tuân</t>
  </si>
  <si>
    <t>144/HSST/14/8/1999 TA Thái Bình và 444/HSPT/21/3/2000 TA Tối cao</t>
  </si>
  <si>
    <t>20/QĐTHA/10/1/02011</t>
  </si>
  <si>
    <t>93/23/9/2015</t>
  </si>
  <si>
    <t>Nguyễn Duy Bình</t>
  </si>
  <si>
    <t>75/HSST/18/7/2012 TA Thái Thụy</t>
  </si>
  <si>
    <t>119/QĐTHA/26/10/2012</t>
  </si>
  <si>
    <t>94/23/9/2015</t>
  </si>
  <si>
    <t>Phạm Công Minh</t>
  </si>
  <si>
    <t>59/HSST/07/10/2014 TA Thái Thụy và 107/HSPT/24/12/2014 TA Thái Bình</t>
  </si>
  <si>
    <t>167/QĐTHA/06/1/2015</t>
  </si>
  <si>
    <t>13/1/2016</t>
  </si>
  <si>
    <t>104/23/9/2015</t>
  </si>
  <si>
    <t>Nguyễn Trrọng Cương</t>
  </si>
  <si>
    <t>27/HSST/21/5/2013 TA Đông Hưng</t>
  </si>
  <si>
    <t xml:space="preserve">467/QĐTHA/13/9/2013 </t>
  </si>
  <si>
    <t>102/23/9/2015</t>
  </si>
  <si>
    <t>Lâm Thị Hương</t>
  </si>
  <si>
    <t>01/DSST/03/10/2012 TA Thái Thụy và 22/DSPT/20/12/2012 TA Thái Bình</t>
  </si>
  <si>
    <t>222/QĐTHA/09/1/2013</t>
  </si>
  <si>
    <t xml:space="preserve">AP </t>
  </si>
  <si>
    <t>23/2/2016</t>
  </si>
  <si>
    <t>117/23/9/2015</t>
  </si>
  <si>
    <t>Nguyễn Bá Tú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</si>
  <si>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</si>
  <si>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</si>
  <si>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</si>
  <si>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</si>
  <si>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</si>
  <si>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Nguyễn Bá Khường</t>
  </si>
  <si>
    <t>99/HSST 10.12.2015 TAND huyện Thái Thụy, Thái Bình</t>
  </si>
  <si>
    <t>180/QĐ-CCTHADS 17.01.2014</t>
  </si>
  <si>
    <t xml:space="preserve">Án phí+ truy thu </t>
  </si>
  <si>
    <t>66/QĐ-CCTHADS 21/9/2015</t>
  </si>
  <si>
    <t>53/HSST 28.9.2015 TAND huyện Thái Thụy, Thái Bình</t>
  </si>
  <si>
    <t>279/QĐ-CCTHADS 25.01.2016</t>
  </si>
  <si>
    <t xml:space="preserve">Án phí </t>
  </si>
  <si>
    <t>29/QĐ-CCTHADS 02/02/2016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</si>
  <si>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</si>
  <si>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</si>
  <si>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</si>
  <si>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</si>
  <si>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</si>
  <si>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</si>
  <si>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</si>
  <si>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</si>
  <si>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</si>
  <si>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</si>
  <si>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28/QĐ-CCTHADS 02/02/2016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</si>
  <si>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</si>
  <si>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</si>
  <si>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</si>
  <si>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</si>
  <si>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</si>
  <si>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</si>
  <si>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</si>
  <si>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</si>
  <si>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</si>
  <si>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</si>
  <si>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</si>
  <si>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</si>
  <si>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</si>
  <si>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</si>
  <si>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</si>
  <si>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</si>
  <si>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</si>
  <si>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Trầng Văn Tuyên</t>
  </si>
  <si>
    <t>Thôn vũ Công, xã Thái An</t>
  </si>
  <si>
    <t>53/HSST 23.9.2014 TAND huyện Thái Thụy, Thái Bình</t>
  </si>
  <si>
    <t>118/QĐ-CCTHADS 12.11.2014</t>
  </si>
  <si>
    <t>Phạt sung công</t>
  </si>
  <si>
    <t>64/QĐ-CCTHADS 21/9/2015</t>
  </si>
  <si>
    <t>Nguyễn Tiến Đức</t>
  </si>
  <si>
    <t>Thôn Miếu, xã Thụy Chính</t>
  </si>
  <si>
    <t>04/HSST 10.01.2014 TAND huyện Đông Hưng, Thái Bình</t>
  </si>
  <si>
    <t>363/QĐ-CCTHADS 24.6.2014</t>
  </si>
  <si>
    <t>Án phí+ phạt sung công</t>
  </si>
  <si>
    <t>68/QĐ-CCTHADS 21/9/2015</t>
  </si>
  <si>
    <t>Đỗ Văn Kết</t>
  </si>
  <si>
    <t>thôn Hanh Lập, xã Thái Thọ</t>
  </si>
  <si>
    <t>617/HSPT-QĐ 29.5.2012 TAND T.P, HN</t>
  </si>
  <si>
    <t>122/QĐ-CCTHADS 07.11.2012</t>
  </si>
  <si>
    <t xml:space="preserve">Phạt sung công 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</si>
  <si>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</si>
  <si>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</si>
  <si>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</si>
  <si>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</si>
  <si>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</si>
  <si>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</si>
  <si>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Nguyễn Đăng Hải</t>
  </si>
  <si>
    <t>Thôn Chỉ Bồ, xã Thụy Trường</t>
  </si>
  <si>
    <t>135/HSST 22.8.2012 TAND T.p Hải Dương, Hải Dương</t>
  </si>
  <si>
    <t>231/QĐ-CCTHADS 15.01.2013</t>
  </si>
  <si>
    <t xml:space="preserve">Án phí + truy thu </t>
  </si>
  <si>
    <t>75/QĐ-CCTHADS 21/9/2015</t>
  </si>
  <si>
    <t>70/HSST 14.5.2015 TAND T.p Hải Dương, Hải Dương</t>
  </si>
  <si>
    <t>427/QĐ-CCTHADS 18.8.2015</t>
  </si>
  <si>
    <t>Án phí</t>
  </si>
  <si>
    <t>14/QĐ-CCTHADS 25/8/2015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</si>
  <si>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</si>
  <si>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</si>
  <si>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</si>
  <si>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</si>
  <si>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</si>
  <si>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</si>
  <si>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Trần Văn Trường</t>
  </si>
  <si>
    <t>Thôn Bắc Cường, Thái Thượng</t>
  </si>
  <si>
    <t>34/HSST 31.7.2012 TAND tỉnh Cao Bằng</t>
  </si>
  <si>
    <t xml:space="preserve">09/QĐ-CCTHADS 01.10.2012 </t>
  </si>
  <si>
    <t>72/QĐ-CCTHADS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</si>
  <si>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</si>
  <si>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</si>
  <si>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</si>
  <si>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</si>
  <si>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</si>
  <si>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</si>
  <si>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</si>
  <si>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</si>
  <si>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</si>
  <si>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</si>
  <si>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</si>
  <si>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116/QĐ - CCTHA ngày 23.9.2015</t>
  </si>
  <si>
    <t>Hoàng Thị Bóng</t>
  </si>
  <si>
    <t>Thôn Trung, Thái Giang, Thái Thụy, Thái BÌnh</t>
  </si>
  <si>
    <t>22/HSST/23 tháng 7 năm 2014 tòa án nhân dân tỉnh Thái Bình</t>
  </si>
  <si>
    <t>397/QĐ - CCTHA.06.7.2015</t>
  </si>
  <si>
    <t>34/QĐ - CCTHA ngày 31.3.2016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</si>
  <si>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</si>
  <si>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</si>
  <si>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</si>
  <si>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</si>
  <si>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</si>
  <si>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</si>
  <si>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>Nguyên Viết Mười</t>
  </si>
  <si>
    <t>Lễ củ, Thụy Duyên, Thái Thụy, Thái Bình</t>
  </si>
  <si>
    <t>11/HSST/ngày 11 tháng 4 năm 2014 của tòa án nhân dân tỉnh Thái Bình</t>
  </si>
  <si>
    <t>395/QĐ - CCTHA. 06.7.2015</t>
  </si>
  <si>
    <t>21/QĐ - CCTHA.07.01.2016</t>
  </si>
  <si>
    <t>Vũ Thị Duy</t>
  </si>
  <si>
    <t>Phong Lẫm, Thụy Phong, Thái Thụy, Thái Bình</t>
  </si>
  <si>
    <t>39/HSST/2006 ngày 17/3/2006 của Tòa án nhân dân tỉnh Thái Bình</t>
  </si>
  <si>
    <t>12/QĐ - CCTHA.10.10.2015</t>
  </si>
  <si>
    <t>111/QĐ - CCTHA ngày 23.9.2015</t>
  </si>
  <si>
    <t>Bùi Thị Hồng Vân</t>
  </si>
  <si>
    <t>Đông Hồ, Thụy Phong, Thái Thụy, Thái Bình</t>
  </si>
  <si>
    <t>206/HSST/2013 ngày 09 tháng 12 năm 2013 của Tòa án nhân dânThành phố Thái Bình, tỉnh Thái Bình</t>
  </si>
  <si>
    <t>266/QĐ - CCTHA ngày. 31.3.2014</t>
  </si>
  <si>
    <t>110/QĐ - CCTHA ngày 23.9.2015</t>
  </si>
  <si>
    <t xml:space="preserve"> Nguyễn Như Tỵ</t>
  </si>
  <si>
    <t>Thanh Phần,Thái Sơn, Thái Thuy, Thái Bình</t>
  </si>
  <si>
    <t>117/HSPT/1992 ngày 29 tháng 2 năm 1992 Tòa án nhân dân tối cao</t>
  </si>
  <si>
    <t>30/QĐ - THA 13.11.2003</t>
  </si>
  <si>
    <t xml:space="preserve">sung công </t>
  </si>
  <si>
    <t>112/QĐ - CCTHA ngày. 23.9.2012</t>
  </si>
  <si>
    <t>Nguyễn Như Vĩnh</t>
  </si>
  <si>
    <t xml:space="preserve"> Việt Cường,Thái Sơn, Thái Thuy, Thái Bình</t>
  </si>
  <si>
    <t>30/QĐ - THA.13.11.2003</t>
  </si>
  <si>
    <t>Sung công</t>
  </si>
  <si>
    <t>114/QĐ - CCTHA ngày.23.9.2015</t>
  </si>
  <si>
    <t>Trần Thị Riện</t>
  </si>
  <si>
    <t>30/QĐ - THA13.11.2003</t>
  </si>
  <si>
    <t>113/QĐ - CCTHA ngày.23.9.2012</t>
  </si>
  <si>
    <t>Nguyễn Bá Quân</t>
  </si>
  <si>
    <t>Nam Hưng Tây,Thái Sơn, Thái Thụy, Thái Bình</t>
  </si>
  <si>
    <t>150/HSST/2011 ngày 28 tháng 10 năm 2011 Tòa án nhân dân quận 10 thành phố Hồ Chí Minh.</t>
  </si>
  <si>
    <t>455/QĐ - THA.26.6.2012</t>
  </si>
  <si>
    <t>phạt</t>
  </si>
  <si>
    <t>115/QĐ - CCTHA ngày.23.9.2015</t>
  </si>
  <si>
    <t>Đoàn Hữu Đắc</t>
  </si>
  <si>
    <t>Việt Cường, Thai Sơn, Thái Thụy, Thái Bình</t>
  </si>
  <si>
    <t>35/HSST/28.8.2014 tòa án nhân dân tỉnh Thái Bình</t>
  </si>
  <si>
    <t>144/QĐ - CCTHA.11.11.2014</t>
  </si>
  <si>
    <t>17/QĐ - CCTHA ngày.25.8.2015</t>
  </si>
  <si>
    <t>Nguyễn Văn Tiến</t>
  </si>
  <si>
    <t>Xóm 2,Thụy Hưng, Thái Thụy, Thái Bình</t>
  </si>
  <si>
    <t>119/HSST/24/7/2014 tòa án nhân dân thành phố Cẩm phả, tỉnh Quảng Ninh</t>
  </si>
  <si>
    <t>463/QĐ - CCTHA 16.9.2014</t>
  </si>
  <si>
    <t xml:space="preserve">án phí + sung công </t>
  </si>
  <si>
    <t>109/QĐ - CCTHA ngày.23.9.2015</t>
  </si>
  <si>
    <t>Nguyễn Đình Ngừng</t>
  </si>
  <si>
    <t>Xóm 4, Thụy Thanh, Thái Thụy, Thái Bình</t>
  </si>
  <si>
    <t>19/HSST/2005 ngày 15/3/2005 Tòa án nhân dân tỉnh Thái Bình</t>
  </si>
  <si>
    <t>19/QĐ - CCTHA.10.10.2011</t>
  </si>
  <si>
    <t>107/QĐ - CCTHA ngày.23.9.2015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</si>
  <si>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</si>
  <si>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</si>
  <si>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</si>
  <si>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</si>
  <si>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</si>
  <si>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</si>
  <si>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</si>
  <si>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25/QĐ - CCTHA ngày 19/01/2016</t>
  </si>
  <si>
    <t>Phạm Văn Tuyền</t>
  </si>
  <si>
    <t>85/HSST, 30/12/2015, TATT</t>
  </si>
  <si>
    <t>309/QĐ-CCTHA,073/2016</t>
  </si>
  <si>
    <t>27/4/2016</t>
  </si>
  <si>
    <t>39/QĐ-CCTHA,29/4/2016</t>
  </si>
  <si>
    <t>Nguyêễn Văn Hướng</t>
  </si>
  <si>
    <t>Hòa Nha, Thụy Chính</t>
  </si>
  <si>
    <t>11/DSST,03/2/2016, TATT</t>
  </si>
  <si>
    <t>463/QĐ-CCTHADS, 19/4/2016</t>
  </si>
  <si>
    <t>17/5/2016</t>
  </si>
  <si>
    <t>41/QĐ-CCTHADS, 20/5/2016</t>
  </si>
  <si>
    <t>Công ty Nghĩa Thái Sơn</t>
  </si>
  <si>
    <t>Thụy Hà</t>
  </si>
  <si>
    <t>02/QĐST-KDTM, 06/5/2015, TA Thái Thụy</t>
  </si>
  <si>
    <t>274/QĐ-CCTHA, 21/012016</t>
  </si>
  <si>
    <t>43/QĐ-CCTHADS, 27/5/2016</t>
  </si>
  <si>
    <t>Nguyễn Thị Hồng Diên (Duyên)</t>
  </si>
  <si>
    <t>Hậu Trữ, Thụy Duyên</t>
  </si>
  <si>
    <t>205/HSST/2015, 08/12/2015, TA TP Thái Bình</t>
  </si>
  <si>
    <t>370/QĐ-CCTHADS, 06/4/2016</t>
  </si>
  <si>
    <t>20/4/2016</t>
  </si>
  <si>
    <t>37/QĐ-CCTHADS, 20/4/2016</t>
  </si>
  <si>
    <t>Công ty CPDV Trung Thắng</t>
  </si>
  <si>
    <t>04/KDTM-ST, 31/7/2015, TA Thái Thụy</t>
  </si>
  <si>
    <t>05/QĐ-CCTHA, 06/10/2015</t>
  </si>
  <si>
    <t>45/QĐ-CCTHA,03/6/2016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</si>
  <si>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</si>
  <si>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</si>
  <si>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</si>
  <si>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</si>
  <si>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</si>
  <si>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31/5/2016</t>
  </si>
  <si>
    <t>44/QĐ-CCTHA,03/6/2016</t>
  </si>
  <si>
    <t>Phạm Xuân Bách</t>
  </si>
  <si>
    <t>Thái Hà</t>
  </si>
  <si>
    <t>18/HSST, 30/3/2016, TATT và 54/HSPT, 17/4/2016, TATB</t>
  </si>
  <si>
    <t>584/QĐ-THA,28/6/2016</t>
  </si>
  <si>
    <t>50/QĐ-CCTHA,29/7/2016</t>
  </si>
  <si>
    <t>Mỹ Lộc</t>
  </si>
  <si>
    <t>402/QĐ-CCTHADS,06/7/2015</t>
  </si>
  <si>
    <t>158/2015/HSST,</t>
  </si>
  <si>
    <t>Truy thu</t>
  </si>
  <si>
    <t>51/QĐ-CCTHA,04/8/2016</t>
  </si>
  <si>
    <t>Nguyêễn Văn Tiếp</t>
  </si>
  <si>
    <t>162/QĐ-CCTHADS, 04/12/2015</t>
  </si>
  <si>
    <t>78/2015/HSPT</t>
  </si>
  <si>
    <t>52/QĐ-CCTHA,04/8/2016</t>
  </si>
  <si>
    <t>Tạ Duy Anh</t>
  </si>
  <si>
    <t>Diêm Điền</t>
  </si>
  <si>
    <t>670/QĐ-CCTHADS, 03/8/2016</t>
  </si>
  <si>
    <t>25/2016/HSST, 18/5/2016, TA Vũ Thư</t>
  </si>
  <si>
    <t>57/QĐ-CCTHA,19/8/2016</t>
  </si>
  <si>
    <t>Lê Quang Thịnh, , Nguyễn Thị Nhài</t>
  </si>
  <si>
    <t>Thụy Quỳnh</t>
  </si>
  <si>
    <t>713/QĐ-CCTHADS,12/8/2016</t>
  </si>
  <si>
    <t>14/2016/HSST, 11/5/2016, TATB</t>
  </si>
  <si>
    <t>60/QĐ-CCTHA,01/9/2016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</si>
  <si>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</si>
  <si>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</si>
  <si>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</si>
  <si>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</si>
  <si>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</si>
  <si>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</si>
  <si>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</si>
  <si>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</si>
  <si>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Nguyêễn Đức Tiến</t>
  </si>
  <si>
    <t>Thụy việt</t>
  </si>
  <si>
    <t>719/QĐ-CCTHADS,26/8/2016</t>
  </si>
  <si>
    <t>67/QĐST-HNGĐ, 28/8/2014, TATT</t>
  </si>
  <si>
    <t>Nuôi con</t>
  </si>
  <si>
    <t>63/QĐ-CCTHA,19/9/2016</t>
  </si>
  <si>
    <t>Bùi Mạnh Hà</t>
  </si>
  <si>
    <t>Thái Học</t>
  </si>
  <si>
    <t>720/QĐ-CCTHADS,29/8/2016</t>
  </si>
  <si>
    <t>14/2016/HSST, 24/3/2016, TA Tiền Hải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</si>
  <si>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</si>
  <si>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</si>
  <si>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</si>
  <si>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</si>
  <si>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</si>
  <si>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</si>
  <si>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Tạ Ngọc Dương</t>
  </si>
  <si>
    <t>Thái An</t>
  </si>
  <si>
    <t>91/QĐ-CCTHADS, 31/10/2014</t>
  </si>
  <si>
    <t>20/2014/HSST,08/5/2014, TATT và 47/2014/HSPT, 04/7/2014 TATB</t>
  </si>
  <si>
    <t>Phạt +Tr thu</t>
  </si>
  <si>
    <t>69/QĐ-CCTHA,23/9/2016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</si>
  <si>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</si>
  <si>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</si>
  <si>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</si>
  <si>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</si>
  <si>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</si>
  <si>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Lưu Văn Lăng</t>
  </si>
  <si>
    <t>04/QĐ-CCTHADS, 03/10/2016</t>
  </si>
  <si>
    <t>01/2014/QĐST-KDTM, 02/7/2017, TA Thái Thụy</t>
  </si>
  <si>
    <t>02/QĐ-CCTHADS, 17/10/2016</t>
  </si>
  <si>
    <t>Tạ Duy ANh</t>
  </si>
  <si>
    <t>09/QĐ-CCTHADS, 04/10/2016</t>
  </si>
  <si>
    <t>77/2016/HSST,09/5/2016, TA Thái Bình</t>
  </si>
  <si>
    <t>03/QĐ-CCTHADS, 18/10/2016</t>
  </si>
  <si>
    <t>Dđào Văn Hùng</t>
  </si>
  <si>
    <t>Thái Thuần</t>
  </si>
  <si>
    <t>16/QĐ-CCTHADS, 05/10/2016</t>
  </si>
  <si>
    <t>41/2016/HSST,23/12/2016,A Thái Bình</t>
  </si>
  <si>
    <t>04/QĐ-CCTHADS, 18/10/2016</t>
  </si>
  <si>
    <t>Đinh Thế Hải</t>
  </si>
  <si>
    <t>Thái Thành</t>
  </si>
  <si>
    <t>323/QĐ-CCTHADS, 15/3/2016</t>
  </si>
  <si>
    <t>72/2015/HSSt,18/12/2015, TA Thái Thụy</t>
  </si>
  <si>
    <t>Tịch thu sung công</t>
  </si>
  <si>
    <t>05/QĐ-CCTHADS, 18/10/2016</t>
  </si>
  <si>
    <t>Nguyêễn Thị Hồng Mơ</t>
  </si>
  <si>
    <t>Thụy Dương</t>
  </si>
  <si>
    <t>37/QĐ-CCTHADS, 18/10/2016</t>
  </si>
  <si>
    <t>34/2016/HSST, 27/5/2016, TA Thái Thụy</t>
  </si>
  <si>
    <t>Trả bà Miến</t>
  </si>
  <si>
    <t>06/QĐ-CCTHADS, 08/11/2016</t>
  </si>
  <si>
    <t>723/QĐ-CCTHADS, 07/9/2016</t>
  </si>
  <si>
    <t>07/QĐ-CCTHADS, 08/11/2016</t>
  </si>
  <si>
    <t>03/QĐ-CCTHADS,03/10/2016</t>
  </si>
  <si>
    <t>03/2014/KDTMST, 07/7/2014, TA Thái Thụy</t>
  </si>
  <si>
    <t>TT tiền Cho Công ty CTTCTNHHMTV BIDV</t>
  </si>
  <si>
    <t>08/QĐ-CCTHADS, 16/11/2016</t>
  </si>
  <si>
    <t>Trần Văn Giang</t>
  </si>
  <si>
    <t>Thái Hòa</t>
  </si>
  <si>
    <t>124/QĐ-CCTHADS, 29/11/2016</t>
  </si>
  <si>
    <t>79/2016/HSST, 30/9/2016, TA Thái Thụy</t>
  </si>
  <si>
    <t>22/12/2016</t>
  </si>
  <si>
    <t>26/QĐ-CCTHADS, 15/3/2017</t>
  </si>
  <si>
    <t>Lê Thanh Nam</t>
  </si>
  <si>
    <t>Thái Tân</t>
  </si>
  <si>
    <t>192/QĐ-CCTHA, 20/1/2017</t>
  </si>
  <si>
    <t>215/2016/HSST,30/11/2016, TA Thái Bình</t>
  </si>
  <si>
    <t>TTSC</t>
  </si>
  <si>
    <t>24/QĐ-CCTHA, 15/2/2017</t>
  </si>
  <si>
    <t>Phạm Văn Nhượng</t>
  </si>
  <si>
    <t>Thaí Nguyên</t>
  </si>
  <si>
    <t>24/QĐ-CCTHADS,09/10/2014</t>
  </si>
  <si>
    <t>173/HSST,27,10,2006, TA Thái Bình</t>
  </si>
  <si>
    <t>AP+SC</t>
  </si>
  <si>
    <t>17/5/2017</t>
  </si>
  <si>
    <t>40/QĐ-CCTHADS,17/5/2017</t>
  </si>
  <si>
    <t>Dương Văn Lâm</t>
  </si>
  <si>
    <t>Thái Sơn</t>
  </si>
  <si>
    <t>585/QĐ-CCTHADS, 29/6/2016</t>
  </si>
  <si>
    <t>23/2016/SDSST, 09/5/2016, TA Thái Thụy</t>
  </si>
  <si>
    <t>TT Tiền Ngân hàng NN</t>
  </si>
  <si>
    <t>22/11/2016</t>
  </si>
  <si>
    <t>11/QĐ-CCTHADS, 24/11/2016</t>
  </si>
  <si>
    <t>Bùi Nguyên Chủng</t>
  </si>
  <si>
    <t>168/QĐ-CCTHADS, 09/12/2015</t>
  </si>
  <si>
    <t>04/KDTMST, 18/7/2008,TA Thái Bình</t>
  </si>
  <si>
    <t>25/QĐ-CCTHADS, 13/3/2017</t>
  </si>
  <si>
    <t>Trương Bá Phúc</t>
  </si>
  <si>
    <t>Thái Hưng</t>
  </si>
  <si>
    <t>209/QĐ_CCTHADS, 27/2/2017</t>
  </si>
  <si>
    <t>09/HSPT, 16/2/2017, TA Thái Thụy</t>
  </si>
  <si>
    <t>22/3/2017</t>
  </si>
  <si>
    <t>27/QĐ-CCTHADS, 22/3/2017</t>
  </si>
  <si>
    <t>Nguyêễn Thị Thường</t>
  </si>
  <si>
    <t>210/QĐ_CCTHADS, 27/2/2017</t>
  </si>
  <si>
    <t>213/HSST, 30/11/2016, TA Thái BÌnh</t>
  </si>
  <si>
    <t>P</t>
  </si>
  <si>
    <t>21/3/2017</t>
  </si>
  <si>
    <t>28/QĐ-CCTHADS, 24/3/2017</t>
  </si>
  <si>
    <t>Phạm Đăng Đoàn,</t>
  </si>
  <si>
    <t>142/QĐ_CCTHADS, 26/12/2016</t>
  </si>
  <si>
    <t>67/QĐST-HNGĐ, 26/5/2016, TA Thái Thụy</t>
  </si>
  <si>
    <t>NC</t>
  </si>
  <si>
    <t>29/QĐ-CCTHADS, 24/3/2017</t>
  </si>
  <si>
    <t>Thụy Duyên</t>
  </si>
  <si>
    <t>395/QĐ- CCTHADS.06/7/2015</t>
  </si>
  <si>
    <t>114/HSST/11/4/2014 T.a Thái Thụy</t>
  </si>
  <si>
    <t>PSC</t>
  </si>
  <si>
    <t>3.505.000</t>
  </si>
  <si>
    <t>13/4/2017</t>
  </si>
  <si>
    <t>30/QĐ-CCTHADS. 14/4/2017</t>
  </si>
  <si>
    <t>Phạm Thị Hoàng Anh</t>
  </si>
  <si>
    <t>307/QĐ-CCTHADS.06/4/2017</t>
  </si>
  <si>
    <t>02/HSST/2017. 09/01/2017 T.a TP Thái Bình</t>
  </si>
  <si>
    <t>5.080.000</t>
  </si>
  <si>
    <t>20/4/2014</t>
  </si>
  <si>
    <t>31/QĐ-CCTHADS  21/4/2017</t>
  </si>
  <si>
    <t>Nguyễn Đức Thiết</t>
  </si>
  <si>
    <t>Thụy Văn</t>
  </si>
  <si>
    <t>305/QĐ-CCTHADS. 05/4/2017</t>
  </si>
  <si>
    <t>93/HSST/08/7/2016 T.A Thái Thụy</t>
  </si>
  <si>
    <t>CDNC</t>
  </si>
  <si>
    <t>42.000.000</t>
  </si>
  <si>
    <t>21/4/2017</t>
  </si>
  <si>
    <t>33/QĐ-CCTHADS  25/4/2017</t>
  </si>
  <si>
    <t>Quách ĐÌnh Viên</t>
  </si>
  <si>
    <t>Thái Phúc</t>
  </si>
  <si>
    <t>306/QĐ-CCTHADS. 05/4/2017</t>
  </si>
  <si>
    <t>354/HSST/22.9.2014 t.a Thái Thụy 58/HSPT ngày 28/01/2015 t.a Thái Bình</t>
  </si>
  <si>
    <t>14.500.000</t>
  </si>
  <si>
    <t>27/4/2017</t>
  </si>
  <si>
    <t>34/QĐCCTHADS   27/4/2017</t>
  </si>
  <si>
    <t>Nguyễn Văn TrườngThái Hà</t>
  </si>
  <si>
    <t>281/QĐ-CCTHADS. 28/3/2017</t>
  </si>
  <si>
    <t>82/HSST/13/12/2016</t>
  </si>
  <si>
    <t>2.300.000</t>
  </si>
  <si>
    <t>32/QĐCCTHADS  21/4/2017</t>
  </si>
  <si>
    <t>Đặng Văn Dung</t>
  </si>
  <si>
    <t>Thuyj Phong</t>
  </si>
  <si>
    <t>308/QĐ-CCTHADS 05/4/2017</t>
  </si>
  <si>
    <t>07/HSST/2017 T.a Thái Thụy</t>
  </si>
  <si>
    <t>35/QĐCCTHADS 04/5/2017</t>
  </si>
  <si>
    <t>Lê Quốc Duy</t>
  </si>
  <si>
    <t>Thuụy Dân</t>
  </si>
  <si>
    <t>285/QĐ-CCTHADS, 29/3/2017</t>
  </si>
  <si>
    <t>08/HSST,18/01/2017, TA TP Thái Bình</t>
  </si>
  <si>
    <t>36/QĐCCTHADS 08/5/2017</t>
  </si>
  <si>
    <t>Phạm Hữu Quân</t>
  </si>
  <si>
    <t>Thái Thuơngj</t>
  </si>
  <si>
    <t>392/QĐ-CCTHADS, 15/5/2012</t>
  </si>
  <si>
    <t>16/HSST, 23/02/2012, TA Quế Phong, Nghệ An</t>
  </si>
  <si>
    <t>37/QĐCCTHADS 10/5/2017</t>
  </si>
  <si>
    <t>Nguyêễn Thị Xuân</t>
  </si>
  <si>
    <t>Thuụy Quỳnh</t>
  </si>
  <si>
    <t>01/QĐ-CCTHADS, 03/10/2016</t>
  </si>
  <si>
    <t>213/HSST22/12/2015, TA Thành phố TB</t>
  </si>
  <si>
    <t>39/QĐCCTHADS 17/5/2017</t>
  </si>
  <si>
    <t>Thuụy Chính</t>
  </si>
  <si>
    <t>325/QĐ-CCTHADS, 04/5/2017</t>
  </si>
  <si>
    <t>62/HSST,20/7/2017, La Gi Bình Thuận</t>
  </si>
  <si>
    <t>22/5/2017</t>
  </si>
  <si>
    <t>42/QĐCCTHADS 22/5/2017</t>
  </si>
  <si>
    <t>Trần Văn Tuyên</t>
  </si>
  <si>
    <t>Khu Tây xuyên, Thị trấn Hưng Nhân, Hưng Hà</t>
  </si>
  <si>
    <t>60/HSST-16,8,2013 TAND H. Hưng Hà</t>
  </si>
  <si>
    <t>23-25,11,2013</t>
  </si>
  <si>
    <t>Tiền phạt: 5.000</t>
  </si>
  <si>
    <t>01/QĐ-CCTHA 28,8,2015</t>
  </si>
  <si>
    <t>Đỗ Văn Tuân</t>
  </si>
  <si>
    <t>54/HSST-18,7,2014 TAND H. Hưng Hà</t>
  </si>
  <si>
    <t>60-26,12,2014</t>
  </si>
  <si>
    <t>SC +Tiền phạt, 5,000, 150</t>
  </si>
  <si>
    <t>02/QĐ-CCTHA 28,8,2015</t>
  </si>
  <si>
    <t>Đỗ Văn Luân</t>
  </si>
  <si>
    <t>Khu ÂN Xá, Thị trấn Hưng Nhân, Hưng Hà</t>
  </si>
  <si>
    <t>07/HSST-31,01,2013 TAND H. Hưng Hà</t>
  </si>
  <si>
    <t>151-28,6,2013</t>
  </si>
  <si>
    <t xml:space="preserve"> phạt 4.490</t>
  </si>
  <si>
    <t>04/QĐ-CCTHA 28,8,2015</t>
  </si>
  <si>
    <t>Trần Văn Đức</t>
  </si>
  <si>
    <t>82/HSST-28,12,2012 TAND TP Hưng Yên</t>
  </si>
  <si>
    <t>91-18,3,2013</t>
  </si>
  <si>
    <t>ap 200, SQC 5.000</t>
  </si>
  <si>
    <t>06/QĐ-CCTHA 28,8,2015</t>
  </si>
  <si>
    <t>Nguyễn Văn Hải</t>
  </si>
  <si>
    <t>Thôn Nguộn, xã Hoàn Tiến Hưng Hà</t>
  </si>
  <si>
    <t>ap 200, Phạt 3.500</t>
  </si>
  <si>
    <t>Nguyễn Văn Bách</t>
  </si>
  <si>
    <t>Khu Đầu, Thị trấn Hưng Nhân, Hưng Hà</t>
  </si>
  <si>
    <t>31/HSST-18,4,2014 TAND H. Hưng hà</t>
  </si>
  <si>
    <t>169-11,7,2014</t>
  </si>
  <si>
    <t xml:space="preserve"> phạt 4.528</t>
  </si>
  <si>
    <t>07/QĐ-CCTHA 28,8,2015</t>
  </si>
  <si>
    <t>Trần Bá Lượng</t>
  </si>
  <si>
    <t>Đặng xá, Hưng Nhân, Hưng Hà.</t>
  </si>
  <si>
    <t>19/2007/HSST 27/2/2007  TAND Tỉnh Thái Bình.</t>
  </si>
  <si>
    <t>19/ QĐ-THA 14/10/2011</t>
  </si>
  <si>
    <t>Tiền Phạt: 9,5000</t>
  </si>
  <si>
    <t>26.9.2015</t>
  </si>
  <si>
    <t>50/28.9.2015</t>
  </si>
  <si>
    <t>Bùi Văn Nam</t>
  </si>
  <si>
    <t>Thôn Nhâm Lang, Tân Tiến, Hưng Hà</t>
  </si>
  <si>
    <t>72/2007/HSPT 21.8.2007 TAND tỉnh Thái Bình</t>
  </si>
  <si>
    <t>18/QĐ-CCTHA 14.10.2011</t>
  </si>
  <si>
    <t>39/28.9.2015</t>
  </si>
  <si>
    <t>Phú Sơn, Hưng Nhân, Hưng hà</t>
  </si>
  <si>
    <t>47/2012/HSST 04/7/2012 TAND Thành phố Hưng Yên.</t>
  </si>
  <si>
    <t>11/QĐ-CCTHA 30/10/2012</t>
  </si>
  <si>
    <t>Án phí: 1.127</t>
  </si>
  <si>
    <t>49/28.9.2015</t>
  </si>
  <si>
    <t>Trần Văn Dược</t>
  </si>
  <si>
    <t>Ân Xá, Hưng Nhân, Hưng hà</t>
  </si>
  <si>
    <t>34/2011/HSST 23/6/2011 TAND Hưng Hà</t>
  </si>
  <si>
    <t>104/ QĐ-CCTHA 08/8/2011</t>
  </si>
  <si>
    <t>Án phí:1000</t>
  </si>
  <si>
    <t>47/28.9.2015</t>
  </si>
  <si>
    <t>Đỗ Văn Tiến</t>
  </si>
  <si>
    <t>Dương Xá, Tiến Đức, Hưng Hà</t>
  </si>
  <si>
    <t>Án phí: 560</t>
  </si>
  <si>
    <t>48/28.9.2015</t>
  </si>
  <si>
    <t>Vũ Thành Công</t>
  </si>
  <si>
    <t>An Nhân, Tân Tiến, Hưng Hà</t>
  </si>
  <si>
    <t>206/26.9.2015 TAND TP Hà Nội</t>
  </si>
  <si>
    <t>85/15.12.2015</t>
  </si>
  <si>
    <t>09.8.2016</t>
  </si>
  <si>
    <t>59/09.8.2016</t>
  </si>
  <si>
    <t>Trần Tất Vương</t>
  </si>
  <si>
    <t>Thôn Điềm, Hồng An, Hưng Hà</t>
  </si>
  <si>
    <t>120/2009/HSST 19/11/2009 TAND Gia Lâm, Hà nội.</t>
  </si>
  <si>
    <t>53/QĐ-CCTHA  15/3/2010</t>
  </si>
  <si>
    <t>Án phí: 400; Truy nộp SCQ: 400.</t>
  </si>
  <si>
    <t>36/28.9.2015</t>
  </si>
  <si>
    <t>Đỗ Văn Lương</t>
  </si>
  <si>
    <t>Khu Châu, Hưng Nhân, Hưng Hà</t>
  </si>
  <si>
    <t>101/2012/HSST 14/12/2012 TAND Hưng Hà</t>
  </si>
  <si>
    <t>132/QĐ-CCTHA 07/6/2013</t>
  </si>
  <si>
    <t>Án phí: 795</t>
  </si>
  <si>
    <t>46/28.9.2015</t>
  </si>
  <si>
    <t>Trần Mạnh Toàn</t>
  </si>
  <si>
    <t>Tiền Phong, Hưng Nhân, Hưng Hà</t>
  </si>
  <si>
    <t>12/2014/HSST 21-3-2014 TAND Hưng Hà.</t>
  </si>
  <si>
    <t>162/QĐ-THA 26-6-2014</t>
  </si>
  <si>
    <t xml:space="preserve"> Phạt: 4.580</t>
  </si>
  <si>
    <t>45/28.9.2015</t>
  </si>
  <si>
    <t>Trần Hữu Nam</t>
  </si>
  <si>
    <t>Quyết Tiên, Hồng An, Hưng Hà.</t>
  </si>
  <si>
    <t>39/2014/ HSST 11.6.2014 TAND Hưng Hà</t>
  </si>
  <si>
    <t>208/QĐ-CCTHA12.8.2014</t>
  </si>
  <si>
    <t xml:space="preserve"> Phạt: : 4.683; </t>
  </si>
  <si>
    <t>34/28.9.2015</t>
  </si>
  <si>
    <t>Đoàn Hải Long</t>
  </si>
  <si>
    <t>Lương Ngọc, Tân Tiến, Hưng Hà</t>
  </si>
  <si>
    <t>57/HSST/2014 30/7/2014 TAND Hưng Hà</t>
  </si>
  <si>
    <t>05/QĐ-CCTHA 09/10/2014</t>
  </si>
  <si>
    <t>Án phí: 200; phạt; 3.000;</t>
  </si>
  <si>
    <t>42/28.9.2015</t>
  </si>
  <si>
    <t>Trần Ngọc Chuyên</t>
  </si>
  <si>
    <t>06/QĐ-CCTHA 09/10/2014</t>
  </si>
  <si>
    <t>41/28.9.2015</t>
  </si>
  <si>
    <t>Trần Phi Long + Nguyễn Thị Hồng Thắm</t>
  </si>
  <si>
    <t>Đồng Trang, Hồng An, Hưng Hà</t>
  </si>
  <si>
    <t>12/2013/ HSST 03.4.13TAND tỉnh Hưng Yên</t>
  </si>
  <si>
    <t>15/QĐ-CCTHA 09.10.14</t>
  </si>
  <si>
    <t>Liên đới nộp Án phí: 115.400</t>
  </si>
  <si>
    <t>35/28.9.2015</t>
  </si>
  <si>
    <t>Đào Quang Tuấn</t>
  </si>
  <si>
    <t>Thôn Cun, xã Tân Hòa, Hưng Hà</t>
  </si>
  <si>
    <t>38/HSPT - 12,6,208 TAND Tỉnh Thái Bình</t>
  </si>
  <si>
    <t>37-09/12/2008</t>
  </si>
  <si>
    <t>sc 4136</t>
  </si>
  <si>
    <t>27.9.2015</t>
  </si>
  <si>
    <t>62-29,9,2015</t>
  </si>
  <si>
    <t>Trần Tiến Hồng</t>
  </si>
  <si>
    <t>Thôn Bắc Sơn, xã Hồng an, Hưng Hà</t>
  </si>
  <si>
    <t>02/HSST-19,01,2012 TAND Hưng Hà</t>
  </si>
  <si>
    <t>92-05,4,2013</t>
  </si>
  <si>
    <t>ap 1990</t>
  </si>
  <si>
    <t>64-29,9,2015</t>
  </si>
  <si>
    <t>Nguyễn Lâm Điệp</t>
  </si>
  <si>
    <t>Thôn Lương Ngọc xã Tân Tiến, Hưng Hà</t>
  </si>
  <si>
    <t>36/HSST - 31,8,2012 TAND tỉnh Thái Bình</t>
  </si>
  <si>
    <t>99-10/4/2013</t>
  </si>
  <si>
    <t>ap 140, phạt 1000</t>
  </si>
  <si>
    <t>67-29,9,2015</t>
  </si>
  <si>
    <t>Đỗ Văn Thuấn</t>
  </si>
  <si>
    <t>Khu Văn, TT Hưng Nhân. Hưng Hà</t>
  </si>
  <si>
    <t>100-10/4/2013</t>
  </si>
  <si>
    <t>phạt 11800</t>
  </si>
  <si>
    <t>68-29,9,2015</t>
  </si>
  <si>
    <t>Lưu Minh Tùng</t>
  </si>
  <si>
    <t>Khu Thị An, TT Hưng Nhân, Hưng hà</t>
  </si>
  <si>
    <t>phạt 2970</t>
  </si>
  <si>
    <t>Đỗ Minh Khải</t>
  </si>
  <si>
    <t>90/HNGD_ST 07,12,2011TAND Hưng Hà</t>
  </si>
  <si>
    <t>234-28/6/2013</t>
  </si>
  <si>
    <t>ap 6270</t>
  </si>
  <si>
    <t>69-29,9,2015</t>
  </si>
  <si>
    <t>Trần Thị Đơn</t>
  </si>
  <si>
    <t>Dương Văn Ban</t>
  </si>
  <si>
    <t>Thôn Quang Trung, xã Minh Tân, Hưng hà</t>
  </si>
  <si>
    <t>32/HNGĐ-ST - 29,3,2012</t>
  </si>
  <si>
    <t>106/19.4.2012</t>
  </si>
  <si>
    <t>ap 3240</t>
  </si>
  <si>
    <t>70-29,9,2015</t>
  </si>
  <si>
    <t>Trình Thị En</t>
  </si>
  <si>
    <t>ap 1700</t>
  </si>
  <si>
    <t>Trần Văn Hải</t>
  </si>
  <si>
    <t>69/HSST -03,10,2014 TAND Hưng Hà</t>
  </si>
  <si>
    <t>32-11,11,2014</t>
  </si>
  <si>
    <t>phạt 6807</t>
  </si>
  <si>
    <t>72-29,9,2015</t>
  </si>
  <si>
    <t>Lê Hữu Anh</t>
  </si>
  <si>
    <t>Thọ Mai, Thị trấn Hưng hà, Thái Bình</t>
  </si>
  <si>
    <t>48/2015/HSST ngày 28/7/2015 THAND Hưng Hà</t>
  </si>
  <si>
    <t>115-22/01/2016</t>
  </si>
  <si>
    <t>Án phí + Phạt</t>
  </si>
  <si>
    <t>21-029/01/2016</t>
  </si>
  <si>
    <t>Khu mẽ, thị trấn Hưng Nhân, Hưng Hà, Thái Bình</t>
  </si>
  <si>
    <t>77/HSST ngày 14/11/2008 TAND huyện Văn Lâm, Hưng Yên</t>
  </si>
  <si>
    <t>194 - 09.5.2016</t>
  </si>
  <si>
    <t>03,6,2016</t>
  </si>
  <si>
    <t>23/03-6-2016</t>
  </si>
  <si>
    <t>Lê Ngọc Hữu</t>
  </si>
  <si>
    <t>41/ HSST ngày 31/5/2016 TAND Hưng Hà</t>
  </si>
  <si>
    <t>270/21.7.2016</t>
  </si>
  <si>
    <t>Án Phí + Phạt</t>
  </si>
  <si>
    <t>24/03-6-2016</t>
  </si>
  <si>
    <t>Đỗ Thành Trung</t>
  </si>
  <si>
    <t>Thôn Quyết Thắng, xã Hồng An, Hưng Hà.</t>
  </si>
  <si>
    <t>54/ HSST ngày 29/7/2016 TAND Hưng Hà</t>
  </si>
  <si>
    <t>287/ 30.8.2016</t>
  </si>
  <si>
    <t>75/23.9.2016</t>
  </si>
  <si>
    <t>97/HSPT ngày 30/12/2009 của TAND tỉnh Thái Bình</t>
  </si>
  <si>
    <t>55/09.3.2010</t>
  </si>
  <si>
    <t>22a/20,4,2016</t>
  </si>
  <si>
    <t>Nguyễn Hải Hà</t>
  </si>
  <si>
    <t>Khu Thị Độc, thị trấn Hưng Hà, Thái Bình</t>
  </si>
  <si>
    <t>71/HSST ngày 19/9/2012 TAND Hưng hà</t>
  </si>
  <si>
    <t>35/12.11.2012</t>
  </si>
  <si>
    <t xml:space="preserve">Sung  Công </t>
  </si>
  <si>
    <t>67/09,8,2016</t>
  </si>
  <si>
    <t xml:space="preserve">Trần Văn Tuấn </t>
  </si>
  <si>
    <t>Khu 7, thị trấn Hưng hà, Thái BÌnh</t>
  </si>
  <si>
    <t>03/HSST ngày 04/7/2008 cảu TAND tỉnh Thái Bình</t>
  </si>
  <si>
    <t>20/ 25.6.2010</t>
  </si>
  <si>
    <t>09,9.2016</t>
  </si>
  <si>
    <t>76/09,9,2016</t>
  </si>
  <si>
    <t>Doãn Công Tuấn</t>
  </si>
  <si>
    <t>Khu Duyên Phúc, Thị Trấn Hưng Hà, Thái BÌnh</t>
  </si>
  <si>
    <t xml:space="preserve">49/HSST ngày 26.6.2014 TAND  Hưng Hà, Thái Bình </t>
  </si>
  <si>
    <t>217/12.8.2014</t>
  </si>
  <si>
    <t>63/09,8,2016</t>
  </si>
  <si>
    <t>Nguyễn Công Sự</t>
  </si>
  <si>
    <t>Đồng Tu, thị trấn Hưng Hà, Thái BÌnh</t>
  </si>
  <si>
    <t>35/HSST ngày 25/4/2015 TAND Phú Lương, Thái Nguyên</t>
  </si>
  <si>
    <t>14/09.10.2014</t>
  </si>
  <si>
    <t>Áp Phí</t>
  </si>
  <si>
    <t>64/09,8,2016</t>
  </si>
  <si>
    <t>Nguyễn Tiến Dũng</t>
  </si>
  <si>
    <t>Duyên Phúc, Hưng Hà, Thái Bình</t>
  </si>
  <si>
    <t>03/HSST ngày 01/3/2013 của TAND tỉnh Thái Bình</t>
  </si>
  <si>
    <t>52/04.12.2014</t>
  </si>
  <si>
    <t>Áp phí + Sc</t>
  </si>
  <si>
    <t>66/09,8,2016</t>
  </si>
  <si>
    <t>Nguyễn Thị Tuệ</t>
  </si>
  <si>
    <t>Khi Thị An, Hưng Nhân, Hưng Hà, Thái Bình</t>
  </si>
  <si>
    <t>54/HSST ngày 03/9/2015 TAND Bắc Từ Liêm, Hà Nội</t>
  </si>
  <si>
    <t>79/24.11.2015</t>
  </si>
  <si>
    <t>Phạt + Án phí</t>
  </si>
  <si>
    <t>60/09,8,2016</t>
  </si>
  <si>
    <t>Lê Khắc Túc</t>
  </si>
  <si>
    <t>Hà Thanh, Cộng Hòa, Hưng Hà</t>
  </si>
  <si>
    <t>32/2012/DSST ngảy 12.3.2012</t>
  </si>
  <si>
    <t>16/24.6.2012</t>
  </si>
  <si>
    <t>Ap</t>
  </si>
  <si>
    <t>61/09.8.2016</t>
  </si>
  <si>
    <t>Hoàng Văn Dư</t>
  </si>
  <si>
    <t>Thôn Tuy Lai, xã Minh Khai, Hưng Hà</t>
  </si>
  <si>
    <t>31/HSPT-13,4,2011 TAND tỉnh Thái Bình</t>
  </si>
  <si>
    <t>66-09,5,2011</t>
  </si>
  <si>
    <t>ap 2700</t>
  </si>
  <si>
    <t>11/QĐ-CCTHA 28,8,2015</t>
  </si>
  <si>
    <t>Đinh Xuân Đồi</t>
  </si>
  <si>
    <t>Thôn Thương Ngạn, xã Văn Lang, Hưng Hà</t>
  </si>
  <si>
    <t>105/HSST-26,6,2006 TAND Tỉnh Thái Bình</t>
  </si>
  <si>
    <t>27-14,10,2011</t>
  </si>
  <si>
    <t>BTNN 198.527</t>
  </si>
  <si>
    <t>26/7/2016</t>
  </si>
  <si>
    <t>14/QĐ-CCTHA 28,8,2018</t>
  </si>
  <si>
    <t>Đào Thị Mai</t>
  </si>
  <si>
    <t>Thôn Tịnh Xuyên, xã Hồng  Minh, Hưng Hà</t>
  </si>
  <si>
    <t>808/HSPT-02,8,2012 TAND TP Hà Nội</t>
  </si>
  <si>
    <t>96-05,4,2013</t>
  </si>
  <si>
    <t>ap 12.400, Truy thu 50.000</t>
  </si>
  <si>
    <t>10.6.2016</t>
  </si>
  <si>
    <t>15/QĐ-CCTHA 28,8,2015</t>
  </si>
  <si>
    <t>30/HSST-27,9,2013 TAND tỉnh Thái Bình</t>
  </si>
  <si>
    <t>33-02,12,2013</t>
  </si>
  <si>
    <t>ap 12.676</t>
  </si>
  <si>
    <t>16/QĐ-CCTHA 28,8,2015</t>
  </si>
  <si>
    <t>Bùi Thế Thắng</t>
  </si>
  <si>
    <t>Thôn Thanh Lãng, xã Minh Hòa, Hưng Hà</t>
  </si>
  <si>
    <t>05/HSST-22,01,2014 TAND TP Hưng Yên</t>
  </si>
  <si>
    <t>184-22,7,2014</t>
  </si>
  <si>
    <t>ap 200, truy thu 10.129</t>
  </si>
  <si>
    <t>17/6/2016</t>
  </si>
  <si>
    <t>17/QĐ-CCTHA 28,8,2015</t>
  </si>
  <si>
    <t>Bùi Quý Dương</t>
  </si>
  <si>
    <t>Thọ phú         Hồng Minh</t>
  </si>
  <si>
    <t>52/HSST 28/8/2014, TAND h Yên Mỹ, Hưng Yên</t>
  </si>
  <si>
    <t>51 02/12/2014</t>
  </si>
  <si>
    <t>Ap: 200         P: 3,000</t>
  </si>
  <si>
    <t>23 15/9/2015</t>
  </si>
  <si>
    <t>Ng Kim Thị Dung</t>
  </si>
  <si>
    <t>Đồng lạc,      Minh khai</t>
  </si>
  <si>
    <t>23/HNGĐ 13/7/2012 TAND h Hưng hà</t>
  </si>
  <si>
    <t>02  04/10/2012</t>
  </si>
  <si>
    <t>ap: 2500</t>
  </si>
  <si>
    <t>27/6/2016</t>
  </si>
  <si>
    <t>26    17/9/2015</t>
  </si>
  <si>
    <t>Phạm Duy Dương</t>
  </si>
  <si>
    <t>Vĩnh bảo,        minh hòa</t>
  </si>
  <si>
    <t xml:space="preserve">40/HS-ST 22/7/2014 TAND tỉnh Kon Tum </t>
  </si>
  <si>
    <t>177 30/6/2015</t>
  </si>
  <si>
    <t>Ap: 200  P:  3.000 sc: 1.200.</t>
  </si>
  <si>
    <t>27 17/9/2015</t>
  </si>
  <si>
    <t xml:space="preserve">Nguyễn Văn Thấn,    </t>
  </si>
  <si>
    <t>Thượng Ngạn Văn Lang</t>
  </si>
  <si>
    <t>19/HSST 27/3/2014 TAND huyện Hưng Hà</t>
  </si>
  <si>
    <t>157  20/6/2014</t>
  </si>
  <si>
    <t>ap 400</t>
  </si>
  <si>
    <t>29/7/2016</t>
  </si>
  <si>
    <t>29   17/9/2015</t>
  </si>
  <si>
    <t>Vũ Quyết Định</t>
  </si>
  <si>
    <t>ap 400, phạt 5000</t>
  </si>
  <si>
    <t xml:space="preserve"> 31   17/9/2015</t>
  </si>
  <si>
    <t xml:space="preserve">Trần Thị Thục </t>
  </si>
  <si>
    <t>Thanh La     Minh Khai</t>
  </si>
  <si>
    <t>64/HS-PT 29/8/2014 TAND tỉnh Thái Bình</t>
  </si>
  <si>
    <t>47   14/11/2014</t>
  </si>
  <si>
    <t>AP:2,230</t>
  </si>
  <si>
    <t>55  29/9/2015</t>
  </si>
  <si>
    <t>Đỗ Trọng Thư</t>
  </si>
  <si>
    <t>Kim Sơn,  xã  Kim Trung, Hưng Hà</t>
  </si>
  <si>
    <t>109/HSPT 21/3/2013 TAND Tối cao</t>
  </si>
  <si>
    <t>142   28/6/2015</t>
  </si>
  <si>
    <t>SC: 49000</t>
  </si>
  <si>
    <t>01   22/10/2015</t>
  </si>
  <si>
    <t>Lưu Văn Dân</t>
  </si>
  <si>
    <t>Nghĩa thôn  xã  Kim Trung, Hưng Hà</t>
  </si>
  <si>
    <t>07/HSST 27/2/2012 TAND tỉnh HÀ NAM</t>
  </si>
  <si>
    <t>103  29/5/2012</t>
  </si>
  <si>
    <t>AP:830</t>
  </si>
  <si>
    <t>02  22/10/2015</t>
  </si>
  <si>
    <t>Đinh Văn Toản</t>
  </si>
  <si>
    <t>Thượng Ngạn, văn lang, hưng hà</t>
  </si>
  <si>
    <t>347/HSST/2015 ngày 20/9/2015 TAND thành phố Hà Nội</t>
  </si>
  <si>
    <t>222-10/6/2016</t>
  </si>
  <si>
    <t>Truy thu:125000,        AP: 6750</t>
  </si>
  <si>
    <t>55-25/7/2016</t>
  </si>
  <si>
    <t>Nguyễn Thị Hạnh</t>
  </si>
  <si>
    <t>Vị Khê, Minh Hòa</t>
  </si>
  <si>
    <t>06/2016/HSST ngày 02/2/2016 TAND h Hưng Hà</t>
  </si>
  <si>
    <t>122- 17/3/2016</t>
  </si>
  <si>
    <t>18/10/2016</t>
  </si>
  <si>
    <t>56-25/7/2016</t>
  </si>
  <si>
    <t>Nguyễn Thế Thịnh (Chiến)</t>
  </si>
  <si>
    <t>Thưởng Duyên, Văn Lang</t>
  </si>
  <si>
    <t>36a/2015/HSST ngày 23/7/2015 TAND h Hưng Hà</t>
  </si>
  <si>
    <t>29- 07/10/2015</t>
  </si>
  <si>
    <t>AP:200, Phạt 5000</t>
  </si>
  <si>
    <t>22/7/2016</t>
  </si>
  <si>
    <t>54 -25/7/2016</t>
  </si>
  <si>
    <t>Lộ Văn Đồng</t>
  </si>
  <si>
    <t>29- 07/10/2016</t>
  </si>
  <si>
    <t>Phạt 5000</t>
  </si>
  <si>
    <t>52-25/7/2016</t>
  </si>
  <si>
    <t>Lê Văn Kha</t>
  </si>
  <si>
    <t>24- 07/10/2017</t>
  </si>
  <si>
    <t>Phạt 3000</t>
  </si>
  <si>
    <t>22/7//2016</t>
  </si>
  <si>
    <t>53-25/7/2016</t>
  </si>
  <si>
    <t>Nguyễn Ngọc Tiến</t>
  </si>
  <si>
    <t>Sàng, Chí Hòa</t>
  </si>
  <si>
    <t>26/2009/HSPT ngày 21/01/2009 TAND tối cao</t>
  </si>
  <si>
    <t>78-20/4/2009</t>
  </si>
  <si>
    <t>AP: 8628</t>
  </si>
  <si>
    <t>01/2008/HSST ngày 04/01/2008 TAND Q Đồng Đa, Hà Nội</t>
  </si>
  <si>
    <t>03-25/9/2009</t>
  </si>
  <si>
    <t>SC: 10000</t>
  </si>
  <si>
    <t>PHẠM ĐÌNH TẢN</t>
  </si>
  <si>
    <t>thôn Minh Thiện-xã Hòa Bình, hưng hà</t>
  </si>
  <si>
    <t>57-08/8/2013-TA Hưng Hà</t>
  </si>
  <si>
    <t>170-19/6/2015</t>
  </si>
  <si>
    <t>15/8/2016</t>
  </si>
  <si>
    <t>25-17/9/2015</t>
  </si>
  <si>
    <t>TRẦN VĂN HANH</t>
  </si>
  <si>
    <t>thôn Phú Vật - xã Tiến Đức, Hưng hà</t>
  </si>
  <si>
    <t>03-22/01/2015-TA Hưng Hà-TB</t>
  </si>
  <si>
    <t>90-05/3/2015</t>
  </si>
  <si>
    <t>PHẠT 5798</t>
  </si>
  <si>
    <t>35-28/10/2015</t>
  </si>
  <si>
    <t>TRẦN ÍCH DƯƠNG</t>
  </si>
  <si>
    <t>thôn Trung  Thượng-Tiến Đức, Hưng Hà</t>
  </si>
  <si>
    <t>12-09/3/2015-TA Hưng Hà-TB</t>
  </si>
  <si>
    <t>142-08/6/2015</t>
  </si>
  <si>
    <t>PHẠT 2193</t>
  </si>
  <si>
    <t>38-28/10/2015</t>
  </si>
  <si>
    <t>TRẦN VĂN THIỆN</t>
  </si>
  <si>
    <t>47-10/7/2013-TA Hưng Hà-TB</t>
  </si>
  <si>
    <t>175-26/8/2013</t>
  </si>
  <si>
    <t>PHẠT 4730</t>
  </si>
  <si>
    <t>22-22/10/2015</t>
  </si>
  <si>
    <t>NGUYỄN VĂN ĐẠI</t>
  </si>
  <si>
    <t>thôn Trung  Thượng-xã Tiến Đức,Hưng Hà</t>
  </si>
  <si>
    <t>58-06/10/2011-TA Hưng Hà-TB</t>
  </si>
  <si>
    <t>49-24/11/2011</t>
  </si>
  <si>
    <t>AP 1800</t>
  </si>
  <si>
    <t>39-28/10/2015</t>
  </si>
  <si>
    <t xml:space="preserve">VŨ VĂN TƯƠNG+ VẠN </t>
  </si>
  <si>
    <t>thôn Phú Hội- xã Dân Chủ, Hưng Hà</t>
  </si>
  <si>
    <t>145-15/11/2012-TA tỉnh Quảng Ninh</t>
  </si>
  <si>
    <t>79-08/01/2013</t>
  </si>
  <si>
    <t>AP + PHẠT 10140</t>
  </si>
  <si>
    <t>14/6/2016</t>
  </si>
  <si>
    <t>08-22/10/2015</t>
  </si>
  <si>
    <t>BÙI VĂN TRUNG+TUẤN</t>
  </si>
  <si>
    <t>thôn Hùng Thăng-xã Hồng An, Hưng Hà</t>
  </si>
  <si>
    <t>46-05/7/2013-TA Hưng Hà</t>
  </si>
  <si>
    <t>169-09/8/2013</t>
  </si>
  <si>
    <t>AP + PHẠT 10372</t>
  </si>
  <si>
    <t>19/4/2016</t>
  </si>
  <si>
    <t>40-23/10/2015</t>
  </si>
  <si>
    <t>MAI NGỌC THUẤN</t>
  </si>
  <si>
    <t>Minh Thiện- Hòa Bình</t>
  </si>
  <si>
    <t>51-14/8/2015</t>
  </si>
  <si>
    <t>34-09/10/2015</t>
  </si>
  <si>
    <t>41-29/10/2015</t>
  </si>
  <si>
    <t>NGÔ XUÂN THANH</t>
  </si>
  <si>
    <t>thôn Hà Thắng-xã Dân Chủ, Hưng hà</t>
  </si>
  <si>
    <t>160-22/7/2011-TA Cầu Giấy-HN</t>
  </si>
  <si>
    <t>36-07/11/2011</t>
  </si>
  <si>
    <t>TTSCQ 2100</t>
  </si>
  <si>
    <t>28/10/2016</t>
  </si>
  <si>
    <t>10-22/10/2015</t>
  </si>
  <si>
    <t xml:space="preserve"> VŨ ĐỨC CẦN</t>
  </si>
  <si>
    <t>thôn Trung-xã Dân Chủ, hưng hà</t>
  </si>
  <si>
    <t>97-16/11/2012-TA Hưng Hả-TB</t>
  </si>
  <si>
    <t>130-07/6/2013</t>
  </si>
  <si>
    <t>TT SCQ 7160</t>
  </si>
  <si>
    <t>11-22/10/2015</t>
  </si>
  <si>
    <t>NGUYỄN VĂN HOAN</t>
  </si>
  <si>
    <t>42-25/3/2014-TA tỉnh Quảng Ninh</t>
  </si>
  <si>
    <t>107-12/5/2014</t>
  </si>
  <si>
    <t>PHẠT 3780</t>
  </si>
  <si>
    <t>12-22/10/2015</t>
  </si>
  <si>
    <t>NGUYỄN VĂN HIẾU</t>
  </si>
  <si>
    <t>Khuốc - Liên Hiệp</t>
  </si>
  <si>
    <t>385-19/12/2013</t>
  </si>
  <si>
    <t>75-25/3/2014</t>
  </si>
  <si>
    <t>18-22/10/2015</t>
  </si>
  <si>
    <t>PHẠM VĂN QUÂN</t>
  </si>
  <si>
    <t>thôn Tiền Phong-xã Chi Lăng, hưng hà</t>
  </si>
  <si>
    <t>82-06/02/2007-TAND Tối Cao</t>
  </si>
  <si>
    <t>80-08/6/2007</t>
  </si>
  <si>
    <t>PHẠT 9590</t>
  </si>
  <si>
    <t>26/10/2016</t>
  </si>
  <si>
    <t>14-22/10/2015</t>
  </si>
  <si>
    <t>NGUYỄN THẾ TRƯỜNG</t>
  </si>
  <si>
    <t>Hà Tiến - Dân Chủ</t>
  </si>
  <si>
    <t>04-10/02/2012</t>
  </si>
  <si>
    <t>289-28/6/2013</t>
  </si>
  <si>
    <t>09-22/10/2015</t>
  </si>
  <si>
    <t>TRẦN ĐĂNG PHÁN</t>
  </si>
  <si>
    <t>thôn Tân Dân-xã Hòa Bình, hưng hà</t>
  </si>
  <si>
    <t>53-11/7/2012-TA Hưng Hà-TB</t>
  </si>
  <si>
    <t>136-24/8/2012</t>
  </si>
  <si>
    <t>AP 19123</t>
  </si>
  <si>
    <t>19/10/2016</t>
  </si>
  <si>
    <t>16-22/10/2015</t>
  </si>
  <si>
    <t>NGUYỄN HỮU BỐN, NGUYỄN HỮU VIÊN</t>
  </si>
  <si>
    <t>thôn Bổng Thôn-xá Hòa Bình, hưng hà</t>
  </si>
  <si>
    <t>104-22/6/2006-TA tỉnh Thái Bình</t>
  </si>
  <si>
    <t>21-14/10/2011</t>
  </si>
  <si>
    <t>PHẠT 20782</t>
  </si>
  <si>
    <t>17-22/10/2015</t>
  </si>
  <si>
    <t>VŨ THỊ TRÒN</t>
  </si>
  <si>
    <t>Nứa- Liên Hiệp</t>
  </si>
  <si>
    <t>16-30/6/2016-TA tỉnh Thái Bình</t>
  </si>
  <si>
    <t>13-23/7/2014</t>
  </si>
  <si>
    <t>Án Phí</t>
  </si>
  <si>
    <t>21-22/10/2015</t>
  </si>
  <si>
    <t>PHẠM ĐÌNH SỬ + TƯỞNG</t>
  </si>
  <si>
    <t xml:space="preserve"> Bổng Thôn - Hòa Bình</t>
  </si>
  <si>
    <t>57-30/9/2011 - TA Hưng Hà</t>
  </si>
  <si>
    <t>42-24/11/2011</t>
  </si>
  <si>
    <t>AP+ TTSC</t>
  </si>
  <si>
    <t>Nguyễn Văn Thiệp</t>
  </si>
  <si>
    <t>Thôn Hà Thanh, xã Cộng Hòa</t>
  </si>
  <si>
    <t>87/HSST-02,11,2011 TAND H. Phú Lương, Thái Nguyên</t>
  </si>
  <si>
    <t>89-25,4,2014</t>
  </si>
  <si>
    <t>AP + Phạt</t>
  </si>
  <si>
    <t>74-29,9,2015</t>
  </si>
  <si>
    <t>Phạm Thị Thương</t>
  </si>
  <si>
    <t>Thôn Đồng Thái, Xã CỘng Hòa, Hưng Hà</t>
  </si>
  <si>
    <t>42?HSST -27,3,2012 TAND Quận Le Chân, HP</t>
  </si>
  <si>
    <t>15-14,01,2013</t>
  </si>
  <si>
    <t>ap150, phạt 5000</t>
  </si>
  <si>
    <t>75-29,9,2015</t>
  </si>
  <si>
    <t>Nguyễn Văn Quýnh</t>
  </si>
  <si>
    <t>Thôn Duyên Trường - xã Tây Đô, Hưng Hà</t>
  </si>
  <si>
    <t>46/HSST-14,7,2014   của TAND huyện Hưng hà</t>
  </si>
  <si>
    <t>13-09,10,2014</t>
  </si>
  <si>
    <t>phạt 2.100.000đ</t>
  </si>
  <si>
    <t>59-29,9,2015</t>
  </si>
  <si>
    <t>Trần Xuân Mạnh</t>
  </si>
  <si>
    <t>Thôn Hà Thanh, xã Cộng Hòa, Hưng Hà</t>
  </si>
  <si>
    <t>31/HSST -12,03,2013 TAND Đông Anh, Hà Nội</t>
  </si>
  <si>
    <t>124-04,6,2013</t>
  </si>
  <si>
    <t>ap 1,513</t>
  </si>
  <si>
    <t>77-29,9,2015</t>
  </si>
  <si>
    <t>Tô Văn Tỉnh</t>
  </si>
  <si>
    <t>Thôn Trung Thành, xã Cộng Hòa, Hưng Hà</t>
  </si>
  <si>
    <t>70/HSST-15,11,2011 TAND Hưng Hà</t>
  </si>
  <si>
    <t>74-15,3,2012</t>
  </si>
  <si>
    <t>78-29,9,2015</t>
  </si>
  <si>
    <t>Vũ Xuân Hoan</t>
  </si>
  <si>
    <t>Thôn Đô Kỳ - xã Đông Đô, Hưng Hà</t>
  </si>
  <si>
    <t>16/HSST-26,3,2015 của TAND huyện Hưng Hà</t>
  </si>
  <si>
    <t>130-08,6,2015</t>
  </si>
  <si>
    <t>ap, phạt 200.000đ;5.000.000đ</t>
  </si>
  <si>
    <t>56-29,9,2015</t>
  </si>
  <si>
    <t>Vũ Xuân Vương</t>
  </si>
  <si>
    <t>131-08,6,2015</t>
  </si>
  <si>
    <t>Ap + Phạt</t>
  </si>
  <si>
    <t>57-29,9,2015</t>
  </si>
  <si>
    <t>Ngoại Trang - Thống Nhất</t>
  </si>
  <si>
    <t>112/HSPT - 26/9/2012, TAND Tỉnh Hưng Yên</t>
  </si>
  <si>
    <t>53- 30/11/2012</t>
  </si>
  <si>
    <t>AP+SCQ 41,338</t>
  </si>
  <si>
    <t>30/6/2016</t>
  </si>
  <si>
    <t>45- 30/6/2016</t>
  </si>
  <si>
    <t>NGUYỄN VĂN THIỆP</t>
  </si>
  <si>
    <t>Hà Thanh - cộng Hòa</t>
  </si>
  <si>
    <t>15/HSST 05/11/2013 TA Hưng Hà</t>
  </si>
  <si>
    <t>88-24/01/2014</t>
  </si>
  <si>
    <t xml:space="preserve">AP+Phạt </t>
  </si>
  <si>
    <t>21/7/2016</t>
  </si>
  <si>
    <t>48-21/7/2016</t>
  </si>
  <si>
    <t>Vũ Văn Báu</t>
  </si>
  <si>
    <t>Minh Đức - Bắc Sơn</t>
  </si>
  <si>
    <t>67/HSST- 29/9/2014, TAND H Đông Hưng, Thái Bình</t>
  </si>
  <si>
    <t>167-18/6/2015</t>
  </si>
  <si>
    <t>AP+Phạt 5,190</t>
  </si>
  <si>
    <t>58-29/9/2015</t>
  </si>
  <si>
    <t>55/HSST - 23/9/2011, TAND Huyện Hưng Hà, TBình</t>
  </si>
  <si>
    <t>44 - 24/11/2011</t>
  </si>
  <si>
    <t>AP+TTSC 2,700</t>
  </si>
  <si>
    <t>46-30/6/2016</t>
  </si>
  <si>
    <t>Nguyễn Duy Quang</t>
  </si>
  <si>
    <t>Hiệu Vũ - Cộng Hòa</t>
  </si>
  <si>
    <t>128/HNGĐ - 01/12/2014, TAND H. Hưng Hà, TBình</t>
  </si>
  <si>
    <t>46 - 04/12/2014</t>
  </si>
  <si>
    <t>AP 1,050</t>
  </si>
  <si>
    <t>28/6/2016</t>
  </si>
  <si>
    <t>43-28/6/2016</t>
  </si>
  <si>
    <t>Nguyễn Văn Nghị</t>
  </si>
  <si>
    <t>Lương Trang - Thống Nhất</t>
  </si>
  <si>
    <t>41/HSST - 11/6/2014, TAND H. Hưng Hà, TBình</t>
  </si>
  <si>
    <t>186-22/7/2014</t>
  </si>
  <si>
    <t>Phạt 6,603</t>
  </si>
  <si>
    <t>44-30/6/2016</t>
  </si>
  <si>
    <t>Thôn Hữu - Đông Đô</t>
  </si>
  <si>
    <t>14/HSST - 15/5/2013, TAND H. Hưng Hà, TBình</t>
  </si>
  <si>
    <t>152- 05/7/2013</t>
  </si>
  <si>
    <t>Phạt 5,000</t>
  </si>
  <si>
    <t>26-10/6/2016</t>
  </si>
  <si>
    <t>Vũ Văn Hân</t>
  </si>
  <si>
    <t>Bùi Xá - Tân Lễ</t>
  </si>
  <si>
    <t>44/HSST - 13/6/2014, TAND H. Hưng Hà, TBình</t>
  </si>
  <si>
    <t>175- 15/7/2014</t>
  </si>
  <si>
    <t>AP+Phạt 3,200</t>
  </si>
  <si>
    <t>21/6/2016</t>
  </si>
  <si>
    <t>40-21/6/2016</t>
  </si>
  <si>
    <t>Đỗ Văn Cường ( Thường )</t>
  </si>
  <si>
    <t>Thanh Triều - Tân Lễ</t>
  </si>
  <si>
    <t>36/HSST - 31/8/2012, TAND Tỉnh Thái Bình</t>
  </si>
  <si>
    <t>63-21/12/2012</t>
  </si>
  <si>
    <t>38-21/6/2016</t>
  </si>
  <si>
    <t>Trần Văn Biên</t>
  </si>
  <si>
    <t>Tân Âp - Tân Lễ</t>
  </si>
  <si>
    <t>16/HSST-28,3,2012 của TAND huyện Hưng Hà</t>
  </si>
  <si>
    <t>101-25/4/2014</t>
  </si>
  <si>
    <t>AP 1,175</t>
  </si>
  <si>
    <t>39-21/6/2016</t>
  </si>
  <si>
    <t>Ngô Đình Tú</t>
  </si>
  <si>
    <t>Phú Hà - Tân Lễ</t>
  </si>
  <si>
    <t>63/HSST- 28/8/2013, TAND H. Hưng Hà, TBình</t>
  </si>
  <si>
    <t>09- 04/10/2013</t>
  </si>
  <si>
    <t>Phạt 2,568</t>
  </si>
  <si>
    <t>37- 21/6/2016</t>
  </si>
  <si>
    <t xml:space="preserve">Nguyễn Đức Thiện </t>
  </si>
  <si>
    <t>67/HSST- 23/7/2015, TAND Q Ngô Quyền, Hải Phòng</t>
  </si>
  <si>
    <t>121- 03/3/2016</t>
  </si>
  <si>
    <t>16/6/2016</t>
  </si>
  <si>
    <t>81-16/6/2016</t>
  </si>
  <si>
    <t>Quan Khê - Tân Lễ</t>
  </si>
  <si>
    <t xml:space="preserve">71/HSPT- 29/9/2015, TAND Tỉnh Thái Bình </t>
  </si>
  <si>
    <t>181- 14/4/2016</t>
  </si>
  <si>
    <t>AP+Hoàn trả 6,591</t>
  </si>
  <si>
    <t>29/9/2016</t>
  </si>
  <si>
    <t>82-29/9/2016</t>
  </si>
  <si>
    <t>Nguyễn Văn Đãng</t>
  </si>
  <si>
    <t>Bui Xá - Tân Lễ</t>
  </si>
  <si>
    <t>29/HSST- 12/4/2016, TAND H. Hưng Hà, TBình</t>
  </si>
  <si>
    <t>198- 16/5/2016</t>
  </si>
  <si>
    <t>AP+Phạt+HT 8,200</t>
  </si>
  <si>
    <t>83-29/9/2016</t>
  </si>
  <si>
    <t>Đào Văn Tỳ</t>
  </si>
  <si>
    <t>32/HNGĐ- PT - 27/12/2012, TAND Tỉnh Thái Bình</t>
  </si>
  <si>
    <t>232- 28/6/2013</t>
  </si>
  <si>
    <t>AP 600</t>
  </si>
  <si>
    <t>28/9/2106</t>
  </si>
  <si>
    <t>84-28/9/2106</t>
  </si>
  <si>
    <t>Nguyễn Văn Mấn</t>
  </si>
  <si>
    <t>Lão Khê - Tân Lễ</t>
  </si>
  <si>
    <t>25/HSST - 09/3/2001, TAND Tỉnh Lai Châu</t>
  </si>
  <si>
    <t>27- 29/4/2002</t>
  </si>
  <si>
    <t>Phạt 14,774</t>
  </si>
  <si>
    <t>15/6/2016</t>
  </si>
  <si>
    <t>29- 17/6/2016</t>
  </si>
  <si>
    <t>Vũ Đức Tiến</t>
  </si>
  <si>
    <t>Đô Kỳ - Đông Đô</t>
  </si>
  <si>
    <t>50/HSPT - 09/7/2014, TAND Tỉnh Thái Bình</t>
  </si>
  <si>
    <t>191- 23/7/2014</t>
  </si>
  <si>
    <t>AP+Phạt+SCQ 101,950</t>
  </si>
  <si>
    <t>25- 10/6/2016</t>
  </si>
  <si>
    <t>Nguyễn Văn Hữu</t>
  </si>
  <si>
    <t>Thôn Hú, xã Hòa Tiến, Hưng Hà</t>
  </si>
  <si>
    <t>116/HSPT-21,4,2015 TAND Tối cao</t>
  </si>
  <si>
    <t>176-30,6,2015</t>
  </si>
  <si>
    <t>AP 200, phạt 3.000, truy thu 20390</t>
  </si>
  <si>
    <t>08/QĐ-CCTHA 28,8,2015</t>
  </si>
  <si>
    <t>Lê Tiến Mạnh</t>
  </si>
  <si>
    <t>Thôn Quyết Tiến, xã Hòa Tiến, Hưng Hà</t>
  </si>
  <si>
    <t>53/HSST- 19,7,2013 TAND H. Hưng Hà</t>
  </si>
  <si>
    <t>13-15,10,2013</t>
  </si>
  <si>
    <t>phạt 5.000</t>
  </si>
  <si>
    <t>09/QĐ-CCTHA 28,8,2015</t>
  </si>
  <si>
    <t>Thôn Lường, xã Hòa Tiến, Hưng Hà</t>
  </si>
  <si>
    <t>48/HSST-17,12,2013 TAND Mai Châu, Hòa Bình</t>
  </si>
  <si>
    <t>81-27,02,2013</t>
  </si>
  <si>
    <t>ap 200, phạt 5.000</t>
  </si>
  <si>
    <t>10/QĐ-CCTHA 28,8,2015</t>
  </si>
  <si>
    <t>Nguyễn Thị Tốt</t>
  </si>
  <si>
    <t>81/HSST - 23,12,2011 TAND H. Hưng Hà</t>
  </si>
  <si>
    <t>67-23/02/2012</t>
  </si>
  <si>
    <t>phạt 4885</t>
  </si>
  <si>
    <t>58/QĐ-CCTHA -29,9,2015</t>
  </si>
  <si>
    <t>Nguyễn Văn Sáng</t>
  </si>
  <si>
    <t>64/HSST - 15,9,2011 TAND H. Hưng Hà</t>
  </si>
  <si>
    <t>15-03/10/2011</t>
  </si>
  <si>
    <t>ap 875</t>
  </si>
  <si>
    <t>59/QĐ-CCTHA-29,9,2015</t>
  </si>
  <si>
    <t>cTy đĩnh điểm</t>
  </si>
  <si>
    <t>Việt yên,  xã Điệp nông, Hưng Hà</t>
  </si>
  <si>
    <t>01/KDTM-09/3/2010 CỦA TAND HUYỆN HƯNG HÀ, THÁI BÌNH</t>
  </si>
  <si>
    <t>11-21/5/2010</t>
  </si>
  <si>
    <t>ap 24000</t>
  </si>
  <si>
    <t>22.10.2015</t>
  </si>
  <si>
    <t>05//QĐ-CCTHA 22/10/2015</t>
  </si>
  <si>
    <t>Nguyễn Văn Huynh</t>
  </si>
  <si>
    <t>01/DSST-17/9/2010 CỦA TAND HUYỆN HƯNG HÀ, THÁI BÌNH</t>
  </si>
  <si>
    <t>02-19/10/2010</t>
  </si>
  <si>
    <t>AP 3125</t>
  </si>
  <si>
    <t>06/QĐ-CCTHA 22/10/2015</t>
  </si>
  <si>
    <t>AP 1093</t>
  </si>
  <si>
    <t>Nguyễn Thị Thắm</t>
  </si>
  <si>
    <t>Duyên Nông,  xã Điệp nông, Hưng Hà</t>
  </si>
  <si>
    <t>32/HSST-05/3/2012  CỦA TAND TP THÁI BÌNH</t>
  </si>
  <si>
    <t xml:space="preserve">48-12/11/2012 </t>
  </si>
  <si>
    <t>TTSCQ  6145</t>
  </si>
  <si>
    <t>04/QĐ-CCTHA -22/10/2015</t>
  </si>
  <si>
    <t>Lê Văn Tuyến</t>
  </si>
  <si>
    <t>36/HSST-31/8/2012 CỦA TAND TỈNH THÁI BÌNH</t>
  </si>
  <si>
    <t>98-10/4/2013</t>
  </si>
  <si>
    <t>PHẠT 3000</t>
  </si>
  <si>
    <t>07/QĐ-CCTHA 22/10/2015</t>
  </si>
  <si>
    <t>nguyễn Hữu Quyền</t>
  </si>
  <si>
    <t>Khả Tân, Duyên Hải, Hưng Hà</t>
  </si>
  <si>
    <t>16/HNGĐ -04/6/2010 CỦA TAND HUYỆN HƯNG HÀ, THÁI BÌNH</t>
  </si>
  <si>
    <t>281-28/6/2013</t>
  </si>
  <si>
    <t>AP 1908</t>
  </si>
  <si>
    <t>25.10.2015</t>
  </si>
  <si>
    <t>24/QĐ-CCTHA -27/10/2015</t>
  </si>
  <si>
    <t>Nguyễn Hữu Dũng</t>
  </si>
  <si>
    <t>31/HSST-31/9/2009 CỦA TAND HUYỆN NAM SÁCH, HẢI DƯƠNG</t>
  </si>
  <si>
    <t>47-28,01,10</t>
  </si>
  <si>
    <t>ap400, phạt 7000</t>
  </si>
  <si>
    <t>25/QĐ-CCTHA 27/10/2015</t>
  </si>
  <si>
    <t>Phùng Văn Huấn</t>
  </si>
  <si>
    <t>Khả Tiến, Duyên Hải, Hưng Hà</t>
  </si>
  <si>
    <t>45/HSST-27/6/2013 CỦA TAND HUYỆN QUỲNH PHỤ, THÁI BÌNH</t>
  </si>
  <si>
    <t>177-26/8/2013</t>
  </si>
  <si>
    <t>27/QĐ-CCTHA  27/10/2015</t>
  </si>
  <si>
    <t>Nguyễn Văn Bình</t>
  </si>
  <si>
    <t>Đan Hội, xã Dân chủ, Hưng Hà</t>
  </si>
  <si>
    <t>PHẠT 4200</t>
  </si>
  <si>
    <t>Minh Đức, xã Bắc Sơn, Hưng Hà</t>
  </si>
  <si>
    <t>PHẠT 4000</t>
  </si>
  <si>
    <t>Trần văn lạc</t>
  </si>
  <si>
    <t>Văn Quan, xã Duyên Hải, Hưng Hà</t>
  </si>
  <si>
    <t>45/HSST-27/6/2013 CỦA TAND H. QUỲNH PHỤ, THÁI BÌNH</t>
  </si>
  <si>
    <t>07-04/10/2013</t>
  </si>
  <si>
    <t>PHẠT 3100</t>
  </si>
  <si>
    <t>28/QĐ-CCTHA -27/10/2015</t>
  </si>
  <si>
    <t>Lê ĐÌnh Thắng</t>
  </si>
  <si>
    <t>Đôn Nông, xã Đoan Hùng, Hưng Hà</t>
  </si>
  <si>
    <t>84/HSST- 25-9/2013 CỦA TAND HUYỆN YÊN PHONG, BẮC NINH</t>
  </si>
  <si>
    <t>32-25/11/2013</t>
  </si>
  <si>
    <t>PHẠT 3400</t>
  </si>
  <si>
    <t>29/QĐ-CCTHA -27/10/2015</t>
  </si>
  <si>
    <t>Ngô Văn Chung</t>
  </si>
  <si>
    <t>211/HSPT-25/6/2014 CỦA TAND TỐI CAO</t>
  </si>
  <si>
    <t>182-22/7/2014</t>
  </si>
  <si>
    <t>PHẠT 3580</t>
  </si>
  <si>
    <t>30/QĐ-CCTHA -27//10/2015</t>
  </si>
  <si>
    <t>Tiên La, Đoan Hùng, Hưng Hà</t>
  </si>
  <si>
    <t>57/HSST-30/7/2014 CỦA TAND HUYỆN HÀ HÀ, THÁI BÌNH</t>
  </si>
  <si>
    <t>03-09/10/2014</t>
  </si>
  <si>
    <t>PHẠT 5200</t>
  </si>
  <si>
    <t>32/QĐ-CCTHA -27/10/2015</t>
  </si>
  <si>
    <t>Hoàng Văn Khoát</t>
  </si>
  <si>
    <t>09-09/10/2014</t>
  </si>
  <si>
    <t>PHẠT 3200</t>
  </si>
  <si>
    <t>33/QĐ-CCTHA -27/10/2015</t>
  </si>
  <si>
    <t>Cty Cp ngọc Ánh hoàng</t>
  </si>
  <si>
    <t>Thôn Lươờng, xã Hòa Tiến, Hưng Hà</t>
  </si>
  <si>
    <t>02/2010/KDTM ngày 23/9/2010 TAND tỉnh Quảng Ninh</t>
  </si>
  <si>
    <t>18-04/7/2016</t>
  </si>
  <si>
    <t>50/QĐ-CCTHA -25/7/2016</t>
  </si>
  <si>
    <t>Công ty cổ phần Hồng Phú</t>
  </si>
  <si>
    <t>thôn hà Nguyên, xã Thái Phương, Hưng hà</t>
  </si>
  <si>
    <t>02/KDTMST ngày 09/02/2015 TAND thành phố Thái Bình</t>
  </si>
  <si>
    <t>10-24/6/2015</t>
  </si>
  <si>
    <t>Tiền thanh toán nợ ngân hàng</t>
  </si>
  <si>
    <t>24/QĐ-CCTHA 03/6/2016</t>
  </si>
  <si>
    <t>Nguyễn Văn Bằng</t>
  </si>
  <si>
    <t>Thôn Xuân la, Độc Lập, Hưng hà</t>
  </si>
  <si>
    <t>21/HSST ngày 13/7/2016 TAND Hưng hà</t>
  </si>
  <si>
    <t>09-12/5/2016</t>
  </si>
  <si>
    <t xml:space="preserve">BTCD </t>
  </si>
  <si>
    <t>57/QĐ-CCTHA -26/7/2016</t>
  </si>
  <si>
    <t>Lê Văn Thiêm</t>
  </si>
  <si>
    <t>Khánh Mỹ, Phúc Khánh, Hưng Hà</t>
  </si>
  <si>
    <t>18/HSST ngày 14/11/2008 TAND Thanh Hóa</t>
  </si>
  <si>
    <t>45-25/12/2008</t>
  </si>
  <si>
    <t>58/QĐ-CCTHA -09/8/2016</t>
  </si>
  <si>
    <t>Nguyễn Văn Thạch</t>
  </si>
  <si>
    <t>Thôn hòa, xã Hòa tiến, Hưng Hà</t>
  </si>
  <si>
    <t>82/HSST -28,9,2012 TAND Hưng Hà</t>
  </si>
  <si>
    <t>13-31/10/2012</t>
  </si>
  <si>
    <t>phạt 2200</t>
  </si>
  <si>
    <t>66/QĐ-CCTHA -29,9,2015</t>
  </si>
  <si>
    <t>Hoàng Văn Luận</t>
  </si>
  <si>
    <t>phạt 3700</t>
  </si>
  <si>
    <t>Nguyễn Văn Nở</t>
  </si>
  <si>
    <t>xã Điệp Nông, Hưng Hà</t>
  </si>
  <si>
    <t>126/HSPT-22,10,2013 TNAD Tối Cao</t>
  </si>
  <si>
    <t>31-25,11,2013</t>
  </si>
  <si>
    <t xml:space="preserve"> phạt 6.000</t>
  </si>
  <si>
    <t>18/QĐ_CCTHA 28,8,2015</t>
  </si>
  <si>
    <t>Nguyễn Quang Hợp</t>
  </si>
  <si>
    <t>Trần Văn Du</t>
  </si>
  <si>
    <t>Bùi Văn Lân</t>
  </si>
  <si>
    <t>Trần Văn Cường</t>
  </si>
  <si>
    <t>Phạm Văn Thủy</t>
  </si>
  <si>
    <t>Lê Thị Lan</t>
  </si>
  <si>
    <t>Thôn Tiên La, xã Đoan Hùng, Hưng Hà</t>
  </si>
  <si>
    <t>165/DSPT 14,9,2010 TNAD TP Hà Nội</t>
  </si>
  <si>
    <t>01- 01, 9,2011</t>
  </si>
  <si>
    <t>ap 2.500</t>
  </si>
  <si>
    <t>22/QĐ_CCTHA 28,8,2015</t>
  </si>
  <si>
    <t>Vũ Xuân Anh</t>
  </si>
  <si>
    <t>Thôn Nhân Phú, xã Hùng Dũng, Hưng Hà</t>
  </si>
  <si>
    <t>24/30.3.2016 TAND Hưng Hà</t>
  </si>
  <si>
    <t>276/29.7.2016</t>
  </si>
  <si>
    <t xml:space="preserve">ap 200, phạt 3.000 </t>
  </si>
  <si>
    <t>69/QĐ_CCTHA 28,8,2016</t>
  </si>
  <si>
    <t>Nguyễn Xuân Hà</t>
  </si>
  <si>
    <t>Thôn Chấp Trung, xã Đoan Hùng, Hưng Hà</t>
  </si>
  <si>
    <t>277/29.7.2016</t>
  </si>
  <si>
    <t>ap 200, phạt 3.000</t>
  </si>
  <si>
    <t>68/QĐ_CCTHA 28,8,2016</t>
  </si>
  <si>
    <t>Thôn Đôn Nông, xã Đoan Hùng, Hưng Hà</t>
  </si>
  <si>
    <t>46/04.8.2016 TAND Hưng Hà</t>
  </si>
  <si>
    <t>282/12.8.2016</t>
  </si>
  <si>
    <t>70/QĐ_CCTHA 30,8,2018</t>
  </si>
  <si>
    <t>Nguyễn Minh An</t>
  </si>
  <si>
    <t>Thôn Canh Nông, xã Điệp Nông, Hưng Hà</t>
  </si>
  <si>
    <t>14/HNGĐ -ST 12,5,2011 TAND H. Hưng Hà</t>
  </si>
  <si>
    <t>101-25,7,2011</t>
  </si>
  <si>
    <t>ap 7.950</t>
  </si>
  <si>
    <t>19/QĐ_CCTHA 28,8,2015</t>
  </si>
  <si>
    <t>Nguyễn Thị Nhàn</t>
  </si>
  <si>
    <t>ap 3950</t>
  </si>
  <si>
    <t>Nguyễn Thị Đào</t>
  </si>
  <si>
    <t>ap 250</t>
  </si>
  <si>
    <t>Bùi Hồng Đạo</t>
  </si>
  <si>
    <t>61/14.10.2011 TAND Hưng Hà</t>
  </si>
  <si>
    <t>47/24.11.2011</t>
  </si>
  <si>
    <t>ap 460, TTSC 750</t>
  </si>
  <si>
    <t>32/QĐ_CCTHA 14.6.2016</t>
  </si>
  <si>
    <t>Nguyễn Hải Sơn</t>
  </si>
  <si>
    <t>190/13.12.2006 TAND Thái Bình</t>
  </si>
  <si>
    <t>25/14.10.2014</t>
  </si>
  <si>
    <t>TTSC 6736</t>
  </si>
  <si>
    <t>33/QĐ_CCTHA 14.6.2016</t>
  </si>
  <si>
    <t>Trần Bá Oai</t>
  </si>
  <si>
    <t>Thôn Trắc Dương, xã Thái Phương, Hưng Hà</t>
  </si>
  <si>
    <t>71/19.9.2016 TAND Hưng Hà</t>
  </si>
  <si>
    <t>34/12.11.2012</t>
  </si>
  <si>
    <t>TTSC 1757</t>
  </si>
  <si>
    <t>34/QĐ_CCTHA 14.6.2016</t>
  </si>
  <si>
    <t>Trần Văn Luyện</t>
  </si>
  <si>
    <t>45/ 2016  TAND Hưng Hà</t>
  </si>
  <si>
    <t>195/28.7.2016</t>
  </si>
  <si>
    <t>ap 400, ttsc 3600</t>
  </si>
  <si>
    <t>13.6.2016</t>
  </si>
  <si>
    <t>30/QĐ_CCTHA 17.6.2016</t>
  </si>
  <si>
    <t>Nguyễn Văn Quyên</t>
  </si>
  <si>
    <t>Thôn Đồng Vọng, xã Thái Hưng, Hưng Hà</t>
  </si>
  <si>
    <t>43/30.7.2015 TAND Hưng Hà</t>
  </si>
  <si>
    <t>48/13.10.2015</t>
  </si>
  <si>
    <t>phạt 8000</t>
  </si>
  <si>
    <t>36/QĐ_CCTHA 17.6.2016</t>
  </si>
  <si>
    <t>Nguyễn Văn Thùy</t>
  </si>
  <si>
    <t>Thôn Nhân Xá, xã Thái Phương, Hưng Hà</t>
  </si>
  <si>
    <t>07/02.02.2016 TAND Hưng Hà</t>
  </si>
  <si>
    <t>138/16.3.2016</t>
  </si>
  <si>
    <t>ap 200, phạt 6000</t>
  </si>
  <si>
    <t>01.7.2016</t>
  </si>
  <si>
    <t>48/QĐ_CCTHA 04.7.2016</t>
  </si>
  <si>
    <t>Nguyễn Văn Từ</t>
  </si>
  <si>
    <t>Thôn Đồng Hàn, xã Hồng Lĩnh, Hưng Hà</t>
  </si>
  <si>
    <t>26/09.5.2016 TAND Hưng Hà</t>
  </si>
  <si>
    <t>280/04.8.2016</t>
  </si>
  <si>
    <t>ap 200, phạt 3000</t>
  </si>
  <si>
    <t>05.8.2016</t>
  </si>
  <si>
    <t>61/QĐ_CCTHA 09.8.2016</t>
  </si>
  <si>
    <t>Nguyễn Văn Sơn</t>
  </si>
  <si>
    <t>Thôn Hợp Đoài, xã Hồng Lĩnh, Hưng Hà</t>
  </si>
  <si>
    <t>66/29.10.2015 TAND Hưng Hà</t>
  </si>
  <si>
    <t>87/22.12.2015</t>
  </si>
  <si>
    <t>62/QĐ_CCTHA 09.8.2016</t>
  </si>
  <si>
    <t>Nguyễn Văn Phước</t>
  </si>
  <si>
    <t>Thôn Khống, xã Phúc Khành, Hưng Hà</t>
  </si>
  <si>
    <t>24/26.5.2014  TAND Hưng Hà</t>
  </si>
  <si>
    <t>184/02.7.2014</t>
  </si>
  <si>
    <t>ap 866</t>
  </si>
  <si>
    <t>03.9.2016</t>
  </si>
  <si>
    <t>71/QĐ_CCTHA 06.9.2016</t>
  </si>
  <si>
    <t>05/02.02.2016 TAND Hưng Hà</t>
  </si>
  <si>
    <t>129/15.3.2016</t>
  </si>
  <si>
    <t>phạt 5000</t>
  </si>
  <si>
    <t>72/QĐ_CCTHA 06.9.2016</t>
  </si>
  <si>
    <t>Nguyễn Văn Thư</t>
  </si>
  <si>
    <t>63/18.9.2015 TAND Đông Hưng, Thái Bình</t>
  </si>
  <si>
    <t>84/15.12.2015</t>
  </si>
  <si>
    <t>ap 200, phạt 12000</t>
  </si>
  <si>
    <t>73/QĐ_CCTHA 06.9.2016</t>
  </si>
  <si>
    <t>Phạm Quang Toán</t>
  </si>
  <si>
    <t>Thôn Phú Vinh, xã Độc Lập, Hưng Hà, Thái Bình</t>
  </si>
  <si>
    <t>14/04.02.2016 TAND Thái Bình</t>
  </si>
  <si>
    <t>169/14.4.2016</t>
  </si>
  <si>
    <t>02.9.2016</t>
  </si>
  <si>
    <t>74/QĐ_CCTHA 06.9.2016</t>
  </si>
  <si>
    <t>Phạm Đức Nhượng</t>
  </si>
  <si>
    <t>Vũ Đông, Hồng Lĩnh, Hưng Hà</t>
  </si>
  <si>
    <t>01/HSPT ngày 04.01.02011 TAND tỉnh Thái Bình</t>
  </si>
  <si>
    <t>39/19.01.2011</t>
  </si>
  <si>
    <t>Ap + TTSC</t>
  </si>
  <si>
    <t>22/QĐ-CCTHA 22.3.2016</t>
  </si>
  <si>
    <t>Trần Trọng Khuê</t>
  </si>
  <si>
    <t xml:space="preserve"> xã Thái Hưng, huyện Hưng Hà Thái Bình</t>
  </si>
  <si>
    <t>42/2012/HSST ngày 21/9/2012 của TAND tỉnh Thái Bình;</t>
  </si>
  <si>
    <t>62/21.12.2012</t>
  </si>
  <si>
    <t>SQNN</t>
  </si>
  <si>
    <t>12.6.2016</t>
  </si>
  <si>
    <t>31/QĐ-CCTHA  12.6.2016</t>
  </si>
  <si>
    <t>Đào Văn Khuy</t>
  </si>
  <si>
    <t>Khúc Thị Thiết</t>
  </si>
  <si>
    <t>Đỗ Nhật Tây</t>
  </si>
  <si>
    <t>xã Hùng Dũng, huyện Hưng Hà, tỉnh Thái Bình</t>
  </si>
  <si>
    <t>18/2016/HSST ngày 16/3/2016 của TAND huyện Ba Vì, Hà Nội</t>
  </si>
  <si>
    <t>47/QĐ-CCTHADS</t>
  </si>
  <si>
    <t>24/02/2017</t>
  </si>
  <si>
    <t>01/03.3.2017</t>
  </si>
  <si>
    <t>Bùi đình Dương</t>
  </si>
  <si>
    <t>Khu vân đông, thị trấn hưng Nhân</t>
  </si>
  <si>
    <t>55/2016/HSST ngày 10/8/2016 TAND Đông Hưng</t>
  </si>
  <si>
    <t>02/06.10.2016</t>
  </si>
  <si>
    <t>02/03.3.2017</t>
  </si>
  <si>
    <t>68/2016/HSST ngày 28/9/2016 TAND Hưng Hà</t>
  </si>
  <si>
    <t>39/06.01.2017</t>
  </si>
  <si>
    <t>03/03.3.2017</t>
  </si>
  <si>
    <t>167/ 2016/HSST ngày 05/9/2016 TAND TP Thái Bình</t>
  </si>
  <si>
    <t>18/22.11.2016</t>
  </si>
  <si>
    <t>AP + TSSC</t>
  </si>
  <si>
    <t>04/03.3.2017</t>
  </si>
  <si>
    <t>Lương Thị Huế</t>
  </si>
  <si>
    <t>52/2016/DSST ngày 16.3.2016 TAND thành phố Hồ Chí Minh</t>
  </si>
  <si>
    <t>15/09.5.2016</t>
  </si>
  <si>
    <t>05/03.3.2018</t>
  </si>
  <si>
    <t>Đinh Văn Hoàng</t>
  </si>
  <si>
    <t>xã Tây đô, Hưng Hà</t>
  </si>
  <si>
    <t>45/2016/HSST ngày 21.6.2016 TAND Hưng hà</t>
  </si>
  <si>
    <t>08/07.10.2016</t>
  </si>
  <si>
    <t>06/03.3.2018</t>
  </si>
  <si>
    <t>Hoàng Quốc Việt</t>
  </si>
  <si>
    <t>An mai, Thống nhất, Hưng Hà</t>
  </si>
  <si>
    <t>09/07.10.2016</t>
  </si>
  <si>
    <t>07/03.3.2018</t>
  </si>
  <si>
    <t>Tạ Hồng Vân</t>
  </si>
  <si>
    <t>Đa Phú, Thống Nhất, Hưng hà</t>
  </si>
  <si>
    <t>11/07.10.2016</t>
  </si>
  <si>
    <t>09/03.3.2018</t>
  </si>
  <si>
    <t>Tạ Minh Hoạt</t>
  </si>
  <si>
    <t>12/07.10.2016</t>
  </si>
  <si>
    <t>10/03.3.2018</t>
  </si>
  <si>
    <t>Hoàng Văn Thọ</t>
  </si>
  <si>
    <t>xã Bắc Sơn, Hưng hà, Thái Bình</t>
  </si>
  <si>
    <t>13/07.10.2016</t>
  </si>
  <si>
    <t>11/03.3.2018</t>
  </si>
  <si>
    <t>HOÀNG VĂN TỪ</t>
  </si>
  <si>
    <t>Thôn Nhật Tân
Xã Tân Hòa</t>
  </si>
  <si>
    <t>QĐ 27/CNLH 
24/3/2012
TAND Vũ Thư</t>
  </si>
  <si>
    <t xml:space="preserve">152
09/7/2014
</t>
  </si>
  <si>
    <t>Thanh toán tài sản</t>
  </si>
  <si>
    <t>28/8/2015</t>
  </si>
  <si>
    <t>03
31/8/2015</t>
  </si>
  <si>
    <t>đ/c Toán</t>
  </si>
  <si>
    <t>Nguyễn Thị Hường</t>
  </si>
  <si>
    <t>Xã Hòa Bình</t>
  </si>
  <si>
    <t>BA 39/HSST
28/8/2014
TAND Tiền Hải</t>
  </si>
  <si>
    <t>40
03/12/2014</t>
  </si>
  <si>
    <t>27/8/2015</t>
  </si>
  <si>
    <t>11
31/8/2015</t>
  </si>
  <si>
    <t>đ/c Thúy</t>
  </si>
  <si>
    <t>Đặng Thị Mai</t>
  </si>
  <si>
    <t>Xã Tam Quang</t>
  </si>
  <si>
    <t>BA 08/LHST
20/5/2014
TAND Vũ Thư</t>
  </si>
  <si>
    <t>183
05/9/2014</t>
  </si>
  <si>
    <t>APCTS</t>
  </si>
  <si>
    <t>12
31/8/2015</t>
  </si>
  <si>
    <t>Trần Thị Len</t>
  </si>
  <si>
    <t>Thôn Mỹ Lộc 1
Xã Việt Hùng</t>
  </si>
  <si>
    <t>BA 01/DSST
23/3/2015
TAND Vũ Thư</t>
  </si>
  <si>
    <t>21
05/5/2015</t>
  </si>
  <si>
    <t>APDSST</t>
  </si>
  <si>
    <t>25/9/2015</t>
  </si>
  <si>
    <t>14
25/9/2015</t>
  </si>
  <si>
    <t>đ/c Hương</t>
  </si>
  <si>
    <t>Trần Văn Minh</t>
  </si>
  <si>
    <t>Thôn Mỹ Bổng
Xã Việt Hùng</t>
  </si>
  <si>
    <t>BA 19/HSST
27/3/2015
TAND Vũ Thư</t>
  </si>
  <si>
    <t>146
06/5/2015</t>
  </si>
  <si>
    <t>APHSST + Truy thu SC</t>
  </si>
  <si>
    <t>15
25/9/2015</t>
  </si>
  <si>
    <t>1) Đinh Công Hiếu
2) Nguyễn Văn Mạnh
3) Trần Văn Đông</t>
  </si>
  <si>
    <t>Đều ở: Xã Việt Hùng</t>
  </si>
  <si>
    <t>BA 21/HSST
03/4/2015
TAND Vũ Thư</t>
  </si>
  <si>
    <t>156
06/5/2015</t>
  </si>
  <si>
    <t>18
28/9/2015</t>
  </si>
  <si>
    <t>Nguyễn Thanh Đại</t>
  </si>
  <si>
    <t>Thôn Lộc Điền
Xã Việt Hùng</t>
  </si>
  <si>
    <t>BA 59/HSST
09/9/2014
TAND Vũ Thư</t>
  </si>
  <si>
    <t>50
05/12/2014</t>
  </si>
  <si>
    <t>APHSST</t>
  </si>
  <si>
    <t>19
28/9/2015</t>
  </si>
  <si>
    <t>1) Nguyễn Văn Mạnh
2) Trần Văn Đông</t>
  </si>
  <si>
    <t>BA 41/HSST
10/3/2015
TAND Vũ Thư</t>
  </si>
  <si>
    <t>166
15/5/2015</t>
  </si>
  <si>
    <t>20
28/9/2015</t>
  </si>
  <si>
    <t>Nguyễn Thắng Chín</t>
  </si>
  <si>
    <t>Thôn Thanh Hương
xã Đồng Thanh</t>
  </si>
  <si>
    <t>BA 01/HSST
05/01/2012
TAND Vũ Thư</t>
  </si>
  <si>
    <t>64
02/3/2012</t>
  </si>
  <si>
    <t>APHSST + 
Phạt</t>
  </si>
  <si>
    <t>02
10/11/2015</t>
  </si>
  <si>
    <t>1) Nguyễn Trọng Lâm
2) Lê Ngọc Thuân
3) Nguyễn Văn Tú</t>
  </si>
  <si>
    <t>Đều ở xã Tự Tân</t>
  </si>
  <si>
    <t>BA 22/HSST
10/4/2015
TAND Vũ Thư</t>
  </si>
  <si>
    <t>164
15/5/2015</t>
  </si>
  <si>
    <t>03
10/11/2015</t>
  </si>
  <si>
    <t>Vũ Thị Thơ</t>
  </si>
  <si>
    <t>Thôn Phú Lễ
xã Tự Tân</t>
  </si>
  <si>
    <t>BA 61/HSST
26/4/2011
TAND TP. TB</t>
  </si>
  <si>
    <t>100
17/6/2011</t>
  </si>
  <si>
    <t>APHSST + 
Truy thu SC</t>
  </si>
  <si>
    <t>04
10/11/2015</t>
  </si>
  <si>
    <t>Đặng Xuân Hòa</t>
  </si>
  <si>
    <t>Thôn Nam Long
Xã Tự Tân</t>
  </si>
  <si>
    <t>BA 215/HSST
17/12/2014
TAND TP. TB</t>
  </si>
  <si>
    <t>135
02/4/2015</t>
  </si>
  <si>
    <t>APHSST +
APDSST</t>
  </si>
  <si>
    <t>07
10/11/2015</t>
  </si>
  <si>
    <t>Tống Sỹ Tuân</t>
  </si>
  <si>
    <t>Thôn Hiếu Thiện
Xã Vũ Hội</t>
  </si>
  <si>
    <t>BA 34/HSST
19/7/2012
TAND H. Kiến Xương</t>
  </si>
  <si>
    <t>05
05/10/2012</t>
  </si>
  <si>
    <t>08
12/11/2015</t>
  </si>
  <si>
    <t>Nguyễn Ngọc Duy</t>
  </si>
  <si>
    <t>Thôn Đại Hội
Xã Tân Hòa</t>
  </si>
  <si>
    <t>BA 23/DSPT
30/9/2010
TAND tỉnh TB</t>
  </si>
  <si>
    <t>20
13/4/2011</t>
  </si>
  <si>
    <t>13
12/11/2015</t>
  </si>
  <si>
    <t>UBND xã Vũ Hội</t>
  </si>
  <si>
    <t>Xã Vũ Hội</t>
  </si>
  <si>
    <t>BA 05/DSST
14/10/2010
TAND Vũ Thư</t>
  </si>
  <si>
    <t>08
27/12/2010</t>
  </si>
  <si>
    <t>14
12/11/2015</t>
  </si>
  <si>
    <t>Trần Văn Tiến</t>
  </si>
  <si>
    <t>thôn Minh Hồng     
 xã Duy Nhất</t>
  </si>
  <si>
    <t>BA 173/HSST
31/12/2013
TAND TP Ninh Bình</t>
  </si>
  <si>
    <t>109
02/4/2014</t>
  </si>
  <si>
    <t>17            12/11/2015</t>
  </si>
  <si>
    <t>1, Bùi Xuân Triều                         
 2, Đoàn Tất Trọng</t>
  </si>
  <si>
    <t>xã Việt Thuận
Xã Vũ Vinh</t>
  </si>
  <si>
    <t>BA 35/HSST
29/7/2011
TAND Vũ Thư</t>
  </si>
  <si>
    <t>04
03/11/2011</t>
  </si>
  <si>
    <t>Án phí HSST 
+ TTSC</t>
  </si>
  <si>
    <t>23            12/11/2015</t>
  </si>
  <si>
    <t>Nguyễn Văn Thông
(Nguyễn Mạnh Thông)</t>
  </si>
  <si>
    <t>Thôn Thuận An
Xã Việt Thuận</t>
  </si>
  <si>
    <t>BA 40/HSST
23/6/2015
TAND H Vũ Thư</t>
  </si>
  <si>
    <t>230
30/7/2015</t>
  </si>
  <si>
    <t>Án phí 
+ Phạt</t>
  </si>
  <si>
    <t>25            12/11/2015</t>
  </si>
  <si>
    <t>Lê Ngọc Quỳnh</t>
  </si>
  <si>
    <t>Thôn Hợp Long
Xã Việt Thuận</t>
  </si>
  <si>
    <t>QĐ 496/ĐCPT
17/7/2013
TAND TP Hà Nội</t>
  </si>
  <si>
    <t>23
14/10/2013</t>
  </si>
  <si>
    <t>26            12/11/2015</t>
  </si>
  <si>
    <t>Bùi Đình Cương</t>
  </si>
  <si>
    <t>Thôn Thái Hạc
Xã Việt Thuận</t>
  </si>
  <si>
    <t>BA 20/HSST
14/05/2015
TAND Vũ Thư</t>
  </si>
  <si>
    <t>174
11/7/2014</t>
  </si>
  <si>
    <t>27            12/11/2015</t>
  </si>
  <si>
    <t>Đỗ Văn Cấp</t>
  </si>
  <si>
    <t>Thôn Việt hùng
Xã Việt Thuận</t>
  </si>
  <si>
    <t>BA 41/HSST
04/9/2013
TAND H. Tiền Hải</t>
  </si>
  <si>
    <t>34
04/11/2013</t>
  </si>
  <si>
    <t>Án phí + khấu trừ thu nhập</t>
  </si>
  <si>
    <t>28            12/11/2015</t>
  </si>
  <si>
    <t>Nguyễn Phú Dân</t>
  </si>
  <si>
    <t>Thôn Nghĩa Khê
Xã Tam Quang</t>
  </si>
  <si>
    <t>QĐ 18/ĐCPT
14/8/2008
TAND tỉnh TB</t>
  </si>
  <si>
    <t>55
18/4/2011</t>
  </si>
  <si>
    <t>13/11/2015</t>
  </si>
  <si>
    <t>29            13/11/2015</t>
  </si>
  <si>
    <t>Hoàng Trọng Anh</t>
  </si>
  <si>
    <t>BA 30/HSPT
12/02/2014
TAND TP. TB</t>
  </si>
  <si>
    <t>29
21/10/2014</t>
  </si>
  <si>
    <t>APHSST + APHSPT+ APDSST</t>
  </si>
  <si>
    <t>30            13/11/2015</t>
  </si>
  <si>
    <t>Hoàng Trọng Kiên</t>
  </si>
  <si>
    <t>BA 30/HSPT
12/2/2014
TAND Tối Cao</t>
  </si>
  <si>
    <t>30
21/10/2014</t>
  </si>
  <si>
    <t>APHSST + APDSST</t>
  </si>
  <si>
    <t>31            13/11/2015</t>
  </si>
  <si>
    <t>BA 147/HSST
08/11/2012
TAND quận Thanh Khê, Đà Nẵng</t>
  </si>
  <si>
    <t>45
19/3/2013</t>
  </si>
  <si>
    <t>APHSST + phạt</t>
  </si>
  <si>
    <t>33            13/11/2015</t>
  </si>
  <si>
    <t>Vũ Đình Khiên</t>
  </si>
  <si>
    <t>BA 30/HSPT
12/02/2014
TAND Tối Cao</t>
  </si>
  <si>
    <t>31
21/10/2014</t>
  </si>
  <si>
    <t>34            13/11/2015</t>
  </si>
  <si>
    <t>BA 194/HSST
23/9/2013
TAND H Thanh Trì</t>
  </si>
  <si>
    <t>58
06/01/2014</t>
  </si>
  <si>
    <t>35            13/11/2015</t>
  </si>
  <si>
    <t>Đoàn Minh Lung</t>
  </si>
  <si>
    <t>Thôn Hợp Tiến
Xã Tam Quang</t>
  </si>
  <si>
    <t>BA 28/HSST
27/10/2010
TAND Q Hoàng Mai</t>
  </si>
  <si>
    <t>21
14/10/2013</t>
  </si>
  <si>
    <t>36            13/11/2015</t>
  </si>
  <si>
    <t>Thôn Song Thủy
Xã Vũ Tiến</t>
  </si>
  <si>
    <t xml:space="preserve">
BA 26/HSST
13/6/2014
TAND Vũ Thư
</t>
  </si>
  <si>
    <t>178
18/7/2014</t>
  </si>
  <si>
    <t>Phạt + 
Tịch thu SC</t>
  </si>
  <si>
    <t>37
13/11/2015</t>
  </si>
  <si>
    <t>Đ/c Huy</t>
  </si>
  <si>
    <t>Đặng Lương Bằng</t>
  </si>
  <si>
    <t>Thôn Nam Thái
Xã Vũ Tiến</t>
  </si>
  <si>
    <t>BA 09/HSST
11/01/2000
TAND T. Nam Định</t>
  </si>
  <si>
    <t>05
02/3/2001</t>
  </si>
  <si>
    <t>38
13/11/2015</t>
  </si>
  <si>
    <t>Trần Xuân Chung</t>
  </si>
  <si>
    <t>Thôn Ngọc Tiên
Xã Vũ Tiến</t>
  </si>
  <si>
    <t>BA 248/ĐCHSPT
25/8/2014
TAND Tối cao</t>
  </si>
  <si>
    <t>28
21/10/2014</t>
  </si>
  <si>
    <t>APHSST + 
APDSST</t>
  </si>
  <si>
    <t>43
13/11/2015</t>
  </si>
  <si>
    <t>Lê Thị Bình (Bắc)</t>
  </si>
  <si>
    <t>Thôn Phù Lôi
Xã Minh Lãng</t>
  </si>
  <si>
    <t>BA 122/HSST
04/9/2007
TAND TP. TB</t>
  </si>
  <si>
    <t>49
04/3/2008</t>
  </si>
  <si>
    <t>44
13/11/2015</t>
  </si>
  <si>
    <t>Nguyễn Văn Hồi</t>
  </si>
  <si>
    <t>Thôn Bùi Xá
Xã Minh Lãng</t>
  </si>
  <si>
    <t>BA 26/HSST
18/6/2013
TAND Vũ Thư</t>
  </si>
  <si>
    <t>103
24/7/2013</t>
  </si>
  <si>
    <t>46
13/11/2015</t>
  </si>
  <si>
    <t>Phạm Anh Phúc</t>
  </si>
  <si>
    <t>Thôn Bổng Điền Bắc
Xã Tân Lập</t>
  </si>
  <si>
    <t>BA 191/HSST
25/6/2015
TAND Tp. Thái Nguyên</t>
  </si>
  <si>
    <t>20
16/10/2015</t>
  </si>
  <si>
    <t>47
13/11/2015</t>
  </si>
  <si>
    <t>Nguyễn Như Thanh</t>
  </si>
  <si>
    <t>Thôn Liên Hồng
Xã Bách Thuận</t>
  </si>
  <si>
    <t>BA 21/LHST
10/12/2009
TAND Vũ Thư</t>
  </si>
  <si>
    <t>102
13/4/2011</t>
  </si>
  <si>
    <t>48
13/11/2015</t>
  </si>
  <si>
    <t>Nguyễn Kim Tô</t>
  </si>
  <si>
    <t>Thôn Toàn Thắng
Xã Bách Thuận</t>
  </si>
  <si>
    <t>BA 12/LHST
28/6/2012
TAND Vũ Thư</t>
  </si>
  <si>
    <t>195
16/8/2012</t>
  </si>
  <si>
    <t>49
13/11/2015</t>
  </si>
  <si>
    <t>Trịnh Thị Riên (Duyên)</t>
  </si>
  <si>
    <t>Thôn Chiến Thắng
Xã Bách Thuận</t>
  </si>
  <si>
    <t>BA 09/LHST
02/7/2004
TAND Vũ Thư</t>
  </si>
  <si>
    <t>95
16/8/2004</t>
  </si>
  <si>
    <t>50
13/11/2015</t>
  </si>
  <si>
    <t>Phạm Thị Phượng</t>
  </si>
  <si>
    <t>Thôn Tiền Phong
Xã Bách Thuận</t>
  </si>
  <si>
    <t>BA 45/HSST
09/10/2012
TAND tỉnh TB</t>
  </si>
  <si>
    <t>77
14/5/2013</t>
  </si>
  <si>
    <t>52
13/11/2015</t>
  </si>
  <si>
    <t>Đào Mạnh Hùng</t>
  </si>
  <si>
    <t>Thôn Ô Mễ 4
Xã Tân Phong</t>
  </si>
  <si>
    <t>BA 151/HSPT
08/5/2014
TAND T. Đồng Nai</t>
  </si>
  <si>
    <t>238
22/9/2014</t>
  </si>
  <si>
    <t>APHSST + 
APHSPT</t>
  </si>
  <si>
    <t>55
17/11/2015</t>
  </si>
  <si>
    <t>Nguyễn Thành Trung</t>
  </si>
  <si>
    <t>Thôn Thanh Bản 1
Xã Xuân Hòa</t>
  </si>
  <si>
    <t>BA 19/HSST
08/5/2014
TAND Vũ Thư</t>
  </si>
  <si>
    <t>163
23/6/2014</t>
  </si>
  <si>
    <t>56
17/11/2015</t>
  </si>
  <si>
    <t>Tô Đình Khang</t>
  </si>
  <si>
    <t>BA 56/HSST
09/9/2014
TAND Vũ Thư</t>
  </si>
  <si>
    <t>47
05/12/2014</t>
  </si>
  <si>
    <t>57
17/11/2015</t>
  </si>
  <si>
    <t>Vũ Văn Tùng</t>
  </si>
  <si>
    <t>Thôn Thụy Bình
Xã Tân Phong</t>
  </si>
  <si>
    <t>BA 11/HSST
26/01/2015
TAND TP.TB</t>
  </si>
  <si>
    <t>143
06/5/2015</t>
  </si>
  <si>
    <t>60
17/11/2015</t>
  </si>
  <si>
    <t>BA 74/HSST
14/5/2013
TAND TP. TB</t>
  </si>
  <si>
    <t>107
29/7/2013</t>
  </si>
  <si>
    <t>62
17/11/2015</t>
  </si>
  <si>
    <t>Đàm Mạnh Truyền</t>
  </si>
  <si>
    <t>Thôn Mỹ Lộc 2
Xã Việt Hùng</t>
  </si>
  <si>
    <t>BA 29/HSST
20/02/2014
TAND Q. Thanh Xuân 
(TP. HN)</t>
  </si>
  <si>
    <t>237
22/9/2014</t>
  </si>
  <si>
    <t>69
17/11/2015</t>
  </si>
  <si>
    <t>1) Trần Quý Sáng
2) Nguyễn Hữu Mười
3) Nguyễn Thành Quyền
4) Phạm Ngọc Mạnh
5) Lại Thế Sang
6) Phạm Duy Văn
7) Nguyễn Văn Trường</t>
  </si>
  <si>
    <t>Đều ở xã Việt Hùng</t>
  </si>
  <si>
    <t>BA 65/HSPT
26/9/2013
TAND tỉnh TB</t>
  </si>
  <si>
    <t>08
07/10/2013</t>
  </si>
  <si>
    <t>Án phí hình sự
  + Phạt</t>
  </si>
  <si>
    <t>70
17/11/2015</t>
  </si>
  <si>
    <t>Lại Hoàng Bằng</t>
  </si>
  <si>
    <t>Thôn Phúc Trung Bắc
Xã Phúc Thành</t>
  </si>
  <si>
    <t>BA 09/LHST
09/7/2014
TAND Vũ Thư</t>
  </si>
  <si>
    <t>185
05/9/2014</t>
  </si>
  <si>
    <t>71
17/11/2015</t>
  </si>
  <si>
    <t>Vũ Thị Thìn</t>
  </si>
  <si>
    <t>184
05/9/2014</t>
  </si>
  <si>
    <t>72
17/11/2015</t>
  </si>
  <si>
    <t>Nguyễn Văn Thịnh</t>
  </si>
  <si>
    <t>Thôn Lang Trung 
Xã Trung An</t>
  </si>
  <si>
    <t>BA 163/HSST
25/9/2014
TAND TP. TB</t>
  </si>
  <si>
    <t>89
22/01/2015</t>
  </si>
  <si>
    <t>73
17/11/2015</t>
  </si>
  <si>
    <t>Nguyễn Văn Sâm</t>
  </si>
  <si>
    <t>BA 17/HSST
29/3/2010
TAND Vũ Thư</t>
  </si>
  <si>
    <t>75
18/4/2011</t>
  </si>
  <si>
    <t>APHSST +
APDSST + 
Tịch thu SC</t>
  </si>
  <si>
    <t>74
17/11/2015</t>
  </si>
  <si>
    <t>Nguyễn Thị Hồi</t>
  </si>
  <si>
    <t>Thôn Gia Hội
Xã Song An</t>
  </si>
  <si>
    <t>BA 74/HSST
19/11/2014
TAND Vũ Thư</t>
  </si>
  <si>
    <t>80
19/01/2015</t>
  </si>
  <si>
    <t>78
17/11/2015</t>
  </si>
  <si>
    <t>BA 215/HSST
17/12/2013
TAND TP. TB</t>
  </si>
  <si>
    <t>236
22/9/2014</t>
  </si>
  <si>
    <t>83
17/11/2015</t>
  </si>
  <si>
    <t>1) Hồ Thị Hoa
2) Trần Quang Hải</t>
  </si>
  <si>
    <t>Xã Vũ Đoài
Xã Vũ Tiến</t>
  </si>
  <si>
    <t>BA 82/HSST
24/5/2006
TAND tỉnh TB</t>
  </si>
  <si>
    <t>28
05/12/2008</t>
  </si>
  <si>
    <t>APHSST + Phạt</t>
  </si>
  <si>
    <t>18/11/2015</t>
  </si>
  <si>
    <t>85
18/11/2015</t>
  </si>
  <si>
    <t>Trần Thế Cảnh</t>
  </si>
  <si>
    <t>Xóm 2
Xã Vũ Đoài</t>
  </si>
  <si>
    <t>BA 199/HSST
12/7/2013
TAND TP. Buôn Ma Thuột
(T. Đăk Lăk)</t>
  </si>
  <si>
    <t>87
11/3/2014</t>
  </si>
  <si>
    <t>86
18/11/2015</t>
  </si>
  <si>
    <t>Nguyễn Hồng Căn</t>
  </si>
  <si>
    <t>Thôn An Thái
Xã Vũ Đoài</t>
  </si>
  <si>
    <t>BA 50/HSST
14/11/2012
TAND tỉnh TB</t>
  </si>
  <si>
    <t>75
14/5/2013</t>
  </si>
  <si>
    <t>87
18/11/2015</t>
  </si>
  <si>
    <t>Phạm Xuân Cường</t>
  </si>
  <si>
    <t>xã Vũ Đoài</t>
  </si>
  <si>
    <t>BA 35/HSST
12/4/2013
TAND Q. Ngô Quyền
(TP. Hải Phòng)</t>
  </si>
  <si>
    <t>229
30/7/2015</t>
  </si>
  <si>
    <t>88
18/11/2015</t>
  </si>
  <si>
    <t>Bà Phạm Thị Quyên
 (Giám đốc CTy TNHH Tâm Phúc Lợi)</t>
  </si>
  <si>
    <t>xã Dũng Nghĩa</t>
  </si>
  <si>
    <t>BA 06/DSST
18/10/2010
TAND Vũ Thư</t>
  </si>
  <si>
    <t>07
13/12/2010</t>
  </si>
  <si>
    <t>19/11/2015</t>
  </si>
  <si>
    <t>92            19/11/2015</t>
  </si>
  <si>
    <t>CTy TNHH Tâm Phúc Lợi
 (NĐD: Bà Phạm Thị Quyên)</t>
  </si>
  <si>
    <t>BA 06/KDTMPT
10/01/2013
TAND Tối Cao</t>
  </si>
  <si>
    <t>04
14/10/2013</t>
  </si>
  <si>
    <t>APKDTMST</t>
  </si>
  <si>
    <t>93            19/11/2015</t>
  </si>
  <si>
    <t>Nguyễn Văn Long</t>
  </si>
  <si>
    <t>BA 84/HSST
07/6/2013
TAND TP Ninh Bình</t>
  </si>
  <si>
    <t>109
01/8/2013</t>
  </si>
  <si>
    <t>95            19/11/2015</t>
  </si>
  <si>
    <t>1. Nguyễn Thị Lâm          
2. Phạm Ngọc Tám</t>
  </si>
  <si>
    <t>Cùng ở thôn Khê Kiều
 xã Minh Khai</t>
  </si>
  <si>
    <t>BA 03/DSST
15/6/2015
TAND H Vũ Thư</t>
  </si>
  <si>
    <t>02
12/10/2015</t>
  </si>
  <si>
    <t>96            19/11/2015</t>
  </si>
  <si>
    <t>Nguyễn Ngọc Trường</t>
  </si>
  <si>
    <t>thôn Nguyệt Lãng
xã Minh Khai</t>
  </si>
  <si>
    <t>BA 01/DSST
04/01/2011
TAND H Vũ Thư</t>
  </si>
  <si>
    <t>14
07/3/2011</t>
  </si>
  <si>
    <t>97            19/11/2015</t>
  </si>
  <si>
    <t>1) Trần Thị Thủy
2) Trần Ngọc Tiến</t>
  </si>
  <si>
    <t>Thôn Bổng Điền Nam
Xã Tân Lập</t>
  </si>
  <si>
    <t>QĐ 06/CNLH
10/01/2012
TAND Vũ Thư</t>
  </si>
  <si>
    <t>129
17/02/2012</t>
  </si>
  <si>
    <t>99
19/11/2015</t>
  </si>
  <si>
    <t>đ/c Huy</t>
  </si>
  <si>
    <t>Đỗ Thị Hương</t>
  </si>
  <si>
    <t>Thôn Bắc Sơn
Xã Tự Tân</t>
  </si>
  <si>
    <t>BA 58/HSST
09/11/2011
TAND Vũ Thư</t>
  </si>
  <si>
    <t>51
28/12/2011</t>
  </si>
  <si>
    <t>104
19/11/2015</t>
  </si>
  <si>
    <t>1) Trần Thị Hoa
2) Trần Văn Tuấn</t>
  </si>
  <si>
    <t>Đều ở Thôn Tân Đệ
Xã Tân Lập</t>
  </si>
  <si>
    <t>BA 09/LHST
04/6/2007
TAND Vũ Thư</t>
  </si>
  <si>
    <t>101
13/4/2011</t>
  </si>
  <si>
    <t>105
19/11/2015</t>
  </si>
  <si>
    <t>Uông Sỹ Phong</t>
  </si>
  <si>
    <t>Thôn Tân Đệ
Xã Tân Lập</t>
  </si>
  <si>
    <t>BA 11/HSST
19/01/2006
TAND tỉnh TB</t>
  </si>
  <si>
    <t>28
14/10/2013</t>
  </si>
  <si>
    <t>106
19/11/2015</t>
  </si>
  <si>
    <t>Vũ Duy Thuân</t>
  </si>
  <si>
    <t>BA 105/HSPT
20/11/2012
TAND tỉnh TB</t>
  </si>
  <si>
    <t>125
13/9/2013</t>
  </si>
  <si>
    <t>108
19/11/2015</t>
  </si>
  <si>
    <t>Vũ Văn Nam</t>
  </si>
  <si>
    <t>Thôn Tăng Bổng
Xã Tân Lập</t>
  </si>
  <si>
    <t>BA 12/HSST
10/5/2013
TAND tỉnh TB</t>
  </si>
  <si>
    <t>112 
02/4/2014</t>
  </si>
  <si>
    <t>109
19/11/2015</t>
  </si>
  <si>
    <t>Trịnh Văn Uy</t>
  </si>
  <si>
    <t>Khu Minh Tân 2
Thị trấn Vũ Thư</t>
  </si>
  <si>
    <t>BA 13/HSPT
20/01/2000
TAND Tối cao</t>
  </si>
  <si>
    <t>07
07/10/2009</t>
  </si>
  <si>
    <t>111
19/11/2015</t>
  </si>
  <si>
    <t>Bùi Ngọc Huyến</t>
  </si>
  <si>
    <t>Khu Trung Hưng 3
Thị trấn Vũ Thư</t>
  </si>
  <si>
    <t>BA 21/HSST
30/5/2013
TAND Vũ Thư</t>
  </si>
  <si>
    <t>54
03/01/2014</t>
  </si>
  <si>
    <t>112
19/11/2015</t>
  </si>
  <si>
    <t>Trần Quốc Hương</t>
  </si>
  <si>
    <t>BA 72/HSPT
23/9/2014
TAND tỉnh TB</t>
  </si>
  <si>
    <t>32
21/10/2014</t>
  </si>
  <si>
    <t>113
19/11/2015</t>
  </si>
  <si>
    <t>Đỗ Văn Đảm</t>
  </si>
  <si>
    <t>Thôn Phú Mãn
Xã Song Lãng</t>
  </si>
  <si>
    <t>BA 321/HSPT
13/02/2012
TAND TP. Hà Nội</t>
  </si>
  <si>
    <t>83
10/02/2014</t>
  </si>
  <si>
    <t>20/11/2015</t>
  </si>
  <si>
    <t>114
23/11/2015</t>
  </si>
  <si>
    <t>Đỗ Xuân Dương</t>
  </si>
  <si>
    <t>BA 156/HSST
25/9/2014
TAND H. Thanh Trì 
(TP. HN)</t>
  </si>
  <si>
    <t>96
02/02/2015</t>
  </si>
  <si>
    <t>115
23/11/2015</t>
  </si>
  <si>
    <t>Hoàng Mạnh Đoàn</t>
  </si>
  <si>
    <t>Thôn 3
Xã Song Lãng</t>
  </si>
  <si>
    <t>BA 157/HSST
18/9/2014
TAND TP. TB</t>
  </si>
  <si>
    <t>88
22/01/2015</t>
  </si>
  <si>
    <t>116
23/11/2015</t>
  </si>
  <si>
    <t>Thôn Trung
Xã Song Lãng</t>
  </si>
  <si>
    <t>BA 175/HSST
15/11/2011
TAND TP. TB</t>
  </si>
  <si>
    <t>56
21/4/2013</t>
  </si>
  <si>
    <t>APHSST + APDSST + Truy thu SC</t>
  </si>
  <si>
    <t>117
23/11/2015</t>
  </si>
  <si>
    <t>BA 21/HSST
11/02/2014
TAND TP. TB</t>
  </si>
  <si>
    <t>152
02/6/2014</t>
  </si>
  <si>
    <t>118
23/11/2015</t>
  </si>
  <si>
    <t>Phạm Thị Miền</t>
  </si>
  <si>
    <t>Thôn Nam Hưng
xã Song Lãng</t>
  </si>
  <si>
    <t>BA 09/HSST
22/01/2002
TAND tỉnh TB</t>
  </si>
  <si>
    <t>01
05/10/2012</t>
  </si>
  <si>
    <t>120
23/11/2015</t>
  </si>
  <si>
    <t>Nguyễn Xuân Toàn</t>
  </si>
  <si>
    <t>Thôn Phan Xá
Xã Hồng Phong</t>
  </si>
  <si>
    <t>BA 296/HSPT
06/6/2012
TAND Tối cao</t>
  </si>
  <si>
    <t>113
15/8/2012</t>
  </si>
  <si>
    <t>Án phí hình sự + Phạt</t>
  </si>
  <si>
    <t>23/11/2015</t>
  </si>
  <si>
    <t>123
25/11/2015</t>
  </si>
  <si>
    <t>Bùi Văn Sử</t>
  </si>
  <si>
    <t>Thôn Thống Nhất
Xã Hòa Bình</t>
  </si>
  <si>
    <t>BA 03/DSST
22/6/2012
TAND Vũ Thư</t>
  </si>
  <si>
    <t>21
02/8/2012</t>
  </si>
  <si>
    <t>24/11/2015</t>
  </si>
  <si>
    <t>124
25/11/2015</t>
  </si>
  <si>
    <t>Đỗ Ngọc Lăng</t>
  </si>
  <si>
    <t>Thôn Đức Hiệp
Xã Hiệp Hòa</t>
  </si>
  <si>
    <t>BA 32/HSST
27/6/2014
TAND Vũ Thư</t>
  </si>
  <si>
    <t>193
04/8/2014</t>
  </si>
  <si>
    <t>APHSST +
Phạt</t>
  </si>
  <si>
    <t>124b
18/12/2015</t>
  </si>
  <si>
    <t>Nguyễn Văn Phương</t>
  </si>
  <si>
    <t>Xã Tân Lập</t>
  </si>
  <si>
    <t>34
21/10/2014</t>
  </si>
  <si>
    <t>128
08/01/2016</t>
  </si>
  <si>
    <t>Trần Quốc Quyết</t>
  </si>
  <si>
    <t>26
21/10/2014</t>
  </si>
  <si>
    <t>129
08/01/2016</t>
  </si>
  <si>
    <t>Trần Văn Thắng</t>
  </si>
  <si>
    <t>BA 33/HSST
04/7/2014
TAND Vũ Thư</t>
  </si>
  <si>
    <t>224
11/8/2014</t>
  </si>
  <si>
    <t>131
08/01/2016</t>
  </si>
  <si>
    <t>Xã Vũ Tiến</t>
  </si>
  <si>
    <t>BA 148/HSST
21/9/2015
TAND TP. TB</t>
  </si>
  <si>
    <t>110
05/01/2016</t>
  </si>
  <si>
    <t>27/5/2016</t>
  </si>
  <si>
    <t>135
01/6/2016</t>
  </si>
  <si>
    <t>Nguyễn Văn Tình</t>
  </si>
  <si>
    <t>Xã Trung An</t>
  </si>
  <si>
    <t>BA 29/HSST
02/02/2016
TAND TP. TB</t>
  </si>
  <si>
    <t>161
11/4/2016</t>
  </si>
  <si>
    <t>26/5/2016</t>
  </si>
  <si>
    <t>136
01/6/2016</t>
  </si>
  <si>
    <t>Lê Thị Thanh Phượng (Huệ)</t>
  </si>
  <si>
    <t>xã Trung An</t>
  </si>
  <si>
    <t>QĐ 14/ĐCHSPT 
05/6/2015
TAND tỉnh TB</t>
  </si>
  <si>
    <t>75
07/12/2015</t>
  </si>
  <si>
    <t>138
29/6/2016</t>
  </si>
  <si>
    <t>Phạm Văn Thành</t>
  </si>
  <si>
    <t>BA 60/HSST
23/9/2015
TAND Vũ Thư</t>
  </si>
  <si>
    <t>52
02/11/2015</t>
  </si>
  <si>
    <t>Truy thu SC</t>
  </si>
  <si>
    <t>139
29/6/2016</t>
  </si>
  <si>
    <t>BA 454/HSPT
08/8/2007
TAND TP. Hà Nội</t>
  </si>
  <si>
    <t>76
07/12/2015</t>
  </si>
  <si>
    <t>140
29/6/2016</t>
  </si>
  <si>
    <t>Phạm Thanh Sơn</t>
  </si>
  <si>
    <t>BA 01/HSST
14/01/2005
TAND tỉnh TB</t>
  </si>
  <si>
    <t>05
11/10/2010</t>
  </si>
  <si>
    <t>17/11/2015</t>
  </si>
  <si>
    <t>141b
09/8/2016</t>
  </si>
  <si>
    <t>1. Phạm Thị Ngọc
2. Phạm Thị Nga</t>
  </si>
  <si>
    <t>Đều xã Minh Quang</t>
  </si>
  <si>
    <t>TL BA 12/HSST
09/3/2012
TAND Vũ Thư</t>
  </si>
  <si>
    <t>92
04/6/2012</t>
  </si>
  <si>
    <t>141
12/8/2016</t>
  </si>
  <si>
    <t>Nguyễn Thị Sáu</t>
  </si>
  <si>
    <t>Xã Minh Quang</t>
  </si>
  <si>
    <t>BA 19/HSST
31/5/2013
TAND tỉnh TB</t>
  </si>
  <si>
    <t>110
02/4/2014</t>
  </si>
  <si>
    <t>142
12/8/2016</t>
  </si>
  <si>
    <t>Xã Nguyên Xá</t>
  </si>
  <si>
    <t>BA 21/HSST
14/5/2014
TAND Vũ Thư</t>
  </si>
  <si>
    <t>185
22/7/2014</t>
  </si>
  <si>
    <t xml:space="preserve">APHSST + APDSST </t>
  </si>
  <si>
    <t>143
12/8/2016</t>
  </si>
  <si>
    <t>Bùi Ngọc Chu</t>
  </si>
  <si>
    <t>BA 52/HSST
29/11/2012
TAND tỉnh TB</t>
  </si>
  <si>
    <t>113
01/4/2014</t>
  </si>
  <si>
    <t xml:space="preserve">Tịch thu SC </t>
  </si>
  <si>
    <t>145
12/8/2016</t>
  </si>
  <si>
    <t>Ngô Văn Trịnh</t>
  </si>
  <si>
    <t>Xã Minh Lãng</t>
  </si>
  <si>
    <t>BA 24/LHPT
28/7/2005
TAND tỉnh TB</t>
  </si>
  <si>
    <t>01
14/10/2005</t>
  </si>
  <si>
    <t>Thanh toán chênh lệch tài sản</t>
  </si>
  <si>
    <t>146
12/8/2016</t>
  </si>
  <si>
    <t>Nguyễn Công Hoát</t>
  </si>
  <si>
    <t>BA 2297/HSPT
30/11/1999
TAND Tối cao</t>
  </si>
  <si>
    <t>30
08/12/2008</t>
  </si>
  <si>
    <t>149
12/8/2016</t>
  </si>
  <si>
    <t>Trần Xuân An</t>
  </si>
  <si>
    <t>53
02/11/2015</t>
  </si>
  <si>
    <t>150
12/8/2016</t>
  </si>
  <si>
    <t>Đỗ Văn Đoàn</t>
  </si>
  <si>
    <t>BA 590/HSST
24/12/2012
TAND Quận Hai Bà Trưng (TP.HN)</t>
  </si>
  <si>
    <t>77
20/01/2014</t>
  </si>
  <si>
    <t>151
12/8/2016</t>
  </si>
  <si>
    <t>Nguyễn Văn Lợi</t>
  </si>
  <si>
    <t>Xã Bách Thuận</t>
  </si>
  <si>
    <t>BA 113/HSST
21/7/2015
TAND TP. TB</t>
  </si>
  <si>
    <t>102
30/12/2015</t>
  </si>
  <si>
    <t>152
12/8/2016</t>
  </si>
  <si>
    <t>Đỗ Thị Như Quỳnh</t>
  </si>
  <si>
    <t>Xã Minh Khai</t>
  </si>
  <si>
    <t>BA 106/HSST
17/7/2014
TAND TP. TB</t>
  </si>
  <si>
    <t>126
25/01/2016</t>
  </si>
  <si>
    <t>153
16/8/2016</t>
  </si>
  <si>
    <t>Bùi Văn Thức</t>
  </si>
  <si>
    <t>BA 46/HSPT
31/5/2016
TAND tỉnh TB</t>
  </si>
  <si>
    <t>218
09/6/2016</t>
  </si>
  <si>
    <t>154
16/8/2016</t>
  </si>
  <si>
    <t>BA 220/HSST
24/12/2014
TAND TP.TB</t>
  </si>
  <si>
    <t>18
16/10/2015</t>
  </si>
  <si>
    <t>13/8/2016</t>
  </si>
  <si>
    <t>156
16/8/2016</t>
  </si>
  <si>
    <t>Đỗ Văn Thi</t>
  </si>
  <si>
    <t>Xã Song Lãng</t>
  </si>
  <si>
    <t>BA 22/HSST
29/4/2016
TAND Vũ Thư</t>
  </si>
  <si>
    <t>212
08/6/2016</t>
  </si>
  <si>
    <t>17/8/2016</t>
  </si>
  <si>
    <t>157
18/8/2016</t>
  </si>
  <si>
    <t>Phạm Công Hưởng</t>
  </si>
  <si>
    <t>Xã Vũ Vân</t>
  </si>
  <si>
    <t>BA 36/HSST
24/6/2016
TAND Vũ Thư</t>
  </si>
  <si>
    <t>255
08/8/2016</t>
  </si>
  <si>
    <t>26/8/2016</t>
  </si>
  <si>
    <t>160
29/8/2016</t>
  </si>
  <si>
    <t>Phạm Duy Thủy</t>
  </si>
  <si>
    <t>Xã Việt Hùng</t>
  </si>
  <si>
    <t>BA 86/HSST
16/12/2015
TAND Vũ Thư</t>
  </si>
  <si>
    <t>118
25/01/2016</t>
  </si>
  <si>
    <t>29/8/2016</t>
  </si>
  <si>
    <t>162
30/8/2016</t>
  </si>
  <si>
    <t xml:space="preserve">
Nguyễn Mạnh Quân
</t>
  </si>
  <si>
    <t>Đều xã Tự Tân</t>
  </si>
  <si>
    <t>161
15/5/2015</t>
  </si>
  <si>
    <t>164
06/9/2016</t>
  </si>
  <si>
    <t>Nguyễn Văn Cảnh</t>
  </si>
  <si>
    <t>BA 520/HSPT
27/10/2014
TAND Tối cao</t>
  </si>
  <si>
    <t>21
16/10/2015</t>
  </si>
  <si>
    <t>165
06/9/2016</t>
  </si>
  <si>
    <t>Đỗ Văn Kiên</t>
  </si>
  <si>
    <t>Xã Xuân Hòa</t>
  </si>
  <si>
    <t>BA 13/HSST
11/3/2016
TAND Vũ Thư</t>
  </si>
  <si>
    <t>185
19/4/2016</t>
  </si>
  <si>
    <t>168
07/9/2016</t>
  </si>
  <si>
    <t>Trần Đình Ánh</t>
  </si>
  <si>
    <t>BA 27/HSST
24/5/2016
TAND Vũ Thư</t>
  </si>
  <si>
    <t>236
05/7/2016</t>
  </si>
  <si>
    <t>169
07/9/2016</t>
  </si>
  <si>
    <t>Nghiêm Quang Liễu</t>
  </si>
  <si>
    <t>BA 17/HSST
25/3/2015
TAND Vũ Thư</t>
  </si>
  <si>
    <t>150
06/5/2015</t>
  </si>
  <si>
    <t>171
07/9/2016</t>
  </si>
  <si>
    <t>Lại Văn Phú</t>
  </si>
  <si>
    <t>Xã Phúc Thành</t>
  </si>
  <si>
    <t xml:space="preserve">
BA 11/HSST
12/02/2015
TAND Vũ Thư
</t>
  </si>
  <si>
    <t>04
12/10/2015</t>
  </si>
  <si>
    <t>172
07/9/2016</t>
  </si>
  <si>
    <t>Vũ Ngọc Quân</t>
  </si>
  <si>
    <t>BA 01/HSST
14/01/2016
TAND Vũ Thư</t>
  </si>
  <si>
    <t>135
29/02/2016</t>
  </si>
  <si>
    <t>APHSST
+ Phạt</t>
  </si>
  <si>
    <t>174
08/9/2016</t>
  </si>
  <si>
    <t>Vũ Văn Mạnh</t>
  </si>
  <si>
    <t>QĐ 87/ĐCHSPT
16/6/2015
TAND tỉnh Thái Nguyên</t>
  </si>
  <si>
    <t>72
24/11/2015</t>
  </si>
  <si>
    <t>176
08/9/2016</t>
  </si>
  <si>
    <t>Xã Hồng Lý</t>
  </si>
  <si>
    <t>BA 44/HSST
19/8/2011
TAND Vũ Thư</t>
  </si>
  <si>
    <t>05
03/10/2011</t>
  </si>
  <si>
    <t>178
09/9/2016</t>
  </si>
  <si>
    <t>Đỗ Văn Thanh</t>
  </si>
  <si>
    <t>BA 75/HSST
11/11/2015
TAND Vũ Thư</t>
  </si>
  <si>
    <t>89
22/12/2015</t>
  </si>
  <si>
    <t>179
09/9/2016</t>
  </si>
  <si>
    <t>Ngô Ngọc Khương</t>
  </si>
  <si>
    <t>161
23/6/2014</t>
  </si>
  <si>
    <t>180
09/9/2016</t>
  </si>
  <si>
    <t>Phạm Xuân Phới</t>
  </si>
  <si>
    <t>165
15/5/2015</t>
  </si>
  <si>
    <t>182
13/9/2016</t>
  </si>
  <si>
    <t>Đồng Tiến Luật</t>
  </si>
  <si>
    <t>Xã Vũ Đoài</t>
  </si>
  <si>
    <t>BA 59/HSST
18/9/2015
TAND Vũ Thư</t>
  </si>
  <si>
    <t>43
02/11/2015</t>
  </si>
  <si>
    <t>13/9/2016</t>
  </si>
  <si>
    <t>184
15/9/2016</t>
  </si>
  <si>
    <t>Chồng: Phạm Văn Đảm
Vợ: Vũ Thị Hằng</t>
  </si>
  <si>
    <t>QĐ 02/DSST
23/12/2014
TAND Vũ Thư</t>
  </si>
  <si>
    <t>06
29/01/2015</t>
  </si>
  <si>
    <t>Trả nợ</t>
  </si>
  <si>
    <t>187
15/9/2016</t>
  </si>
  <si>
    <t>Nguyễn Văn Thiện</t>
  </si>
  <si>
    <t>BA 11/HSST
10/3/2016
TAND Vũ Thư</t>
  </si>
  <si>
    <t>173
19/4/2016</t>
  </si>
  <si>
    <t>189
15/9/2016</t>
  </si>
  <si>
    <t>Trần Văn Hai</t>
  </si>
  <si>
    <t>BA 24/HSST
28/6/2016
TAND H. Bù Gia Mập
 (tỉnh Bình Phước)</t>
  </si>
  <si>
    <t>260
18/8/2016</t>
  </si>
  <si>
    <t>191
15/9/2016</t>
  </si>
  <si>
    <t>Công ty TNHH sản xuất kinh doanh Trung Thúy
(NĐDPL: Ông Nguyễn Tiến Đức)</t>
  </si>
  <si>
    <t>Thị trấn Vũ Thư</t>
  </si>
  <si>
    <t>BA 02/KDTM-ST
13/3/2015
TAND Vũ Thư</t>
  </si>
  <si>
    <t>22
13/5/2015</t>
  </si>
  <si>
    <t>192
15/9/2016</t>
  </si>
  <si>
    <t>19
21/4/2015</t>
  </si>
  <si>
    <t>193
15/9/2016</t>
  </si>
  <si>
    <t>Nguyễn Thế Hưng 
(Nguyễn Văn Ứng)</t>
  </si>
  <si>
    <t>Xã Việt Thuận</t>
  </si>
  <si>
    <t>BA 06/HSST
13/01/2016
TAND TP.TB</t>
  </si>
  <si>
    <t>159
11/4/2016</t>
  </si>
  <si>
    <t>194
15/9/2016</t>
  </si>
  <si>
    <t>Phạm Ngọc Rĩnh
(Phạm Ngọc Dĩnh)</t>
  </si>
  <si>
    <t>Xã Vũ Vinh</t>
  </si>
  <si>
    <t>BA 100/HSST
25/9/2015
TAND TP. Sơn La
(tỉnh Sơn La)</t>
  </si>
  <si>
    <t>68
12/11/2015</t>
  </si>
  <si>
    <t>196
15/9/2016</t>
  </si>
  <si>
    <t>Đặng Xuân Thắng</t>
  </si>
  <si>
    <t>73
24/11/2015</t>
  </si>
  <si>
    <t>APDSST 
có giá ngạch</t>
  </si>
  <si>
    <t>197
15/9/2016</t>
  </si>
  <si>
    <t>Nguyễn Văn Truyền</t>
  </si>
  <si>
    <t>BA 208/HSST
09/12/2015
TAND TP.TB</t>
  </si>
  <si>
    <t>163
11/4/2016</t>
  </si>
  <si>
    <t>198
15/9/2016</t>
  </si>
  <si>
    <t>Lưu Tiến Thăng
(Lưu Văn Thăng)</t>
  </si>
  <si>
    <t>BA 225/HSST
29/10/2015
TAND TP. Hạ Long 
(tỉnh Quảng Ninh)</t>
  </si>
  <si>
    <t>190
25/4/2016</t>
  </si>
  <si>
    <t>199
15/9/2016</t>
  </si>
  <si>
    <t>Mai Xuân Trường</t>
  </si>
  <si>
    <t>BA 90/HSST
21/5/2015
TAND TP.TB</t>
  </si>
  <si>
    <t>233
04/8/2015</t>
  </si>
  <si>
    <t>200
15/9/2016</t>
  </si>
  <si>
    <t>Xã Tự Tân</t>
  </si>
  <si>
    <t>BA 49/HSST
11/8/2014
TAND Vũ Thư</t>
  </si>
  <si>
    <t>243
23/9/2014</t>
  </si>
  <si>
    <t>14/9/2016</t>
  </si>
  <si>
    <t>201
15/9/2016</t>
  </si>
  <si>
    <t>Trịnh Xuân Thắng</t>
  </si>
  <si>
    <t>BA 64/HSST
28/9/2015
TAND Vũ Thư</t>
  </si>
  <si>
    <t>63
09/11/2015</t>
  </si>
  <si>
    <t>203
15/9/2016</t>
  </si>
  <si>
    <t>Phạm Đức Lương</t>
  </si>
  <si>
    <t>BA 10/HSPT
27/01/2016
TAND tỉnh TB</t>
  </si>
  <si>
    <t>129
18/02/2016</t>
  </si>
  <si>
    <t>204
15/9/2016</t>
  </si>
  <si>
    <t>Võ Đại Hưng</t>
  </si>
  <si>
    <t>Xã Đồng Thanh</t>
  </si>
  <si>
    <t>BA 85/HSPT
25/11/2015
TAND tỉnh TB</t>
  </si>
  <si>
    <t>127
18/02/2016</t>
  </si>
  <si>
    <t>20/9/2016</t>
  </si>
  <si>
    <t>206
22/9/2016</t>
  </si>
  <si>
    <t>Vũ Minh Hoàng</t>
  </si>
  <si>
    <t>BA 27/HSST
07/4/2016
TAND Hưng Hà</t>
  </si>
  <si>
    <t>238
21/7/2016</t>
  </si>
  <si>
    <t>207
22/9/2016</t>
  </si>
  <si>
    <t>Trần Trọng Tuấn</t>
  </si>
  <si>
    <t>BA 79/HSST
27/11/2015
TAND Vũ Thư</t>
  </si>
  <si>
    <t>107
05/01/2016</t>
  </si>
  <si>
    <t>21/9/2016</t>
  </si>
  <si>
    <t>209
22/9/2016</t>
  </si>
  <si>
    <t>Bùi Văn Bắc</t>
  </si>
  <si>
    <t>108
05/01/2016</t>
  </si>
  <si>
    <t>211
22/9/2016</t>
  </si>
  <si>
    <t>Vũ Văn Ba</t>
  </si>
  <si>
    <t>BA 161/HSST
29/3/2016
TAND TP. Nam Định</t>
  </si>
  <si>
    <t>207
30/5/2016</t>
  </si>
  <si>
    <t>212
22/9/2016</t>
  </si>
  <si>
    <t>1) Vũ Minh Hoàng
2) Hoàng Thị Đào</t>
  </si>
  <si>
    <t>Đều ở xã Xuân Hòa</t>
  </si>
  <si>
    <t>BA 208/HSPT
18/3/2016
TAND TP. Hà Nội</t>
  </si>
  <si>
    <t>208
02/6/2016</t>
  </si>
  <si>
    <t>213
22/9/2016</t>
  </si>
  <si>
    <t>Trần Văn Điều</t>
  </si>
  <si>
    <t>BA 31/HSST
14/6/2016
TAND Vũ Thư</t>
  </si>
  <si>
    <t>253
08/8/2016</t>
  </si>
  <si>
    <t>19/9/2016</t>
  </si>
  <si>
    <t>215
22/9/2016</t>
  </si>
  <si>
    <t>Nguyễn Thanh Tiền</t>
  </si>
  <si>
    <t>BA 137/HSST
18/7/2016
TAND TP.TB</t>
  </si>
  <si>
    <t>274
15/9/2016</t>
  </si>
  <si>
    <t>216
22/9/2016</t>
  </si>
  <si>
    <t>Lại Thanh Thủy</t>
  </si>
  <si>
    <t>Xã Hồng Phong</t>
  </si>
  <si>
    <t>BA 224/HSST
21/10/2015
TAND Quận Long Biên
(Tp. Hà Nội)</t>
  </si>
  <si>
    <t>112
05/01/2016</t>
  </si>
  <si>
    <t xml:space="preserve">APHSST </t>
  </si>
  <si>
    <t>23/9/2016</t>
  </si>
  <si>
    <t>217
26/9/2016</t>
  </si>
  <si>
    <t>Phạm Văn Giáp</t>
  </si>
  <si>
    <t>BA 80/HSST
08/12/2015
TAND Vũ Thư</t>
  </si>
  <si>
    <t>115
13/01/2016</t>
  </si>
  <si>
    <t>218
26/9/2016</t>
  </si>
  <si>
    <t>Vũ Ngọc Hoán</t>
  </si>
  <si>
    <t>46
02/11/2015</t>
  </si>
  <si>
    <t>222
26/9/2016</t>
  </si>
  <si>
    <t>Phạm Kế Toại</t>
  </si>
  <si>
    <t>42
02/11/2015</t>
  </si>
  <si>
    <t>223
26/9/2016</t>
  </si>
  <si>
    <t>Đồng Tiến Bộ</t>
  </si>
  <si>
    <t>45
02/11/2015</t>
  </si>
  <si>
    <t>224
26/9/2016</t>
  </si>
  <si>
    <t>Trần Thị Mỵ</t>
  </si>
  <si>
    <t>xã Duy Nhất</t>
  </si>
  <si>
    <t>BA 97/HSST
10/8/2005
TAND tỉnh TB</t>
  </si>
  <si>
    <t>90
24/6/2013</t>
  </si>
  <si>
    <t>227
30/9/2016</t>
  </si>
  <si>
    <t xml:space="preserve">
đ/c Thúy
</t>
  </si>
  <si>
    <t>1) Nguyễn Chí Tài
2) Lại Minh Thành</t>
  </si>
  <si>
    <t>Đều ở xã Tân Hòa</t>
  </si>
  <si>
    <t>BA 08/HSST
04/02/2015
TAND Vũ Thư</t>
  </si>
  <si>
    <t>125
09/3/2015</t>
  </si>
  <si>
    <t>05
11/10/2016</t>
  </si>
  <si>
    <t>Cao Văn Chưởng</t>
  </si>
  <si>
    <t>BA 50/HSST
28/8/2014
TAND Vũ Thư</t>
  </si>
  <si>
    <t>15
12/10/2015</t>
  </si>
  <si>
    <t>06
11/10/2016</t>
  </si>
  <si>
    <t>Lương Xuân Hồng</t>
  </si>
  <si>
    <t>BA 43/HSST
05/8/2014
TAND Vũ Thư</t>
  </si>
  <si>
    <t>23
17/10/2014</t>
  </si>
  <si>
    <t>26/8/2015</t>
  </si>
  <si>
    <t>10
11/10/2016</t>
  </si>
  <si>
    <t>Đặng Thị Tuất</t>
  </si>
  <si>
    <t>thôn Minh Hồng     
xã Duy Nhất</t>
  </si>
  <si>
    <t>BA 35/HSST
15/6/2015
TAND Vũ Thư</t>
  </si>
  <si>
    <t>218
27/7/2015</t>
  </si>
  <si>
    <t>13
11/10/2016</t>
  </si>
  <si>
    <t>Thôn Đồng Tiến
Xã Việt Thuận</t>
  </si>
  <si>
    <t>BA 37/HSPT
11/6/2008
TAND tỉnh TB</t>
  </si>
  <si>
    <t>91
04/7/2008</t>
  </si>
  <si>
    <t>14
11/10/2016</t>
  </si>
  <si>
    <t>Mai Trường Sơn</t>
  </si>
  <si>
    <t>Khu Hùng Tiến 1
Thị trấn Vũ Thư</t>
  </si>
  <si>
    <t>BA 04/HSPT
27/3/2014
TAND H. Đông Sơn
(T. Thanh Hóa)</t>
  </si>
  <si>
    <t>151
22/5/2014</t>
  </si>
  <si>
    <t>15
11/10/2016</t>
  </si>
  <si>
    <t>Trịnh Quang Vinh</t>
  </si>
  <si>
    <t>BA 02/DSPT
27/02/2012
TAND tỉnh TB</t>
  </si>
  <si>
    <t>03
16/10/2015</t>
  </si>
  <si>
    <t>18
24/10/2016</t>
  </si>
  <si>
    <t>Phạm Nam Chinh</t>
  </si>
  <si>
    <t>BA 29/HSPT
23/05/2013
TAND tỉnh TB</t>
  </si>
  <si>
    <t>70
13/1/2014</t>
  </si>
  <si>
    <t>19
28/10/2016</t>
  </si>
  <si>
    <t>Phạm Ngọc Sơn</t>
  </si>
  <si>
    <t>xã Minh Lãng</t>
  </si>
  <si>
    <t>BA 47/HSST
23/8/2016
TAND Vũ Thư</t>
  </si>
  <si>
    <t>03
06/10/2016</t>
  </si>
  <si>
    <t>29/11/2016</t>
  </si>
  <si>
    <t>20
01/12/2016</t>
  </si>
  <si>
    <t>Nguyễn Văn Hợp</t>
  </si>
  <si>
    <t>xã Vũ Vân</t>
  </si>
  <si>
    <t>BA 83/HSPT
26/9/2016
TAND tỉnh TB</t>
  </si>
  <si>
    <t>23
24/10/2016</t>
  </si>
  <si>
    <t>14/02/2017</t>
  </si>
  <si>
    <t>23
17/02/2017</t>
  </si>
  <si>
    <t>Đào Xuân Tiềm</t>
  </si>
  <si>
    <t>BA 39/HSST
23/8/2016
TAND Vũ Thư</t>
  </si>
  <si>
    <t>18
17/10/2016</t>
  </si>
  <si>
    <t>24
17/02/2017</t>
  </si>
  <si>
    <t>Bùi Văn Quỳnh</t>
  </si>
  <si>
    <t>xã Việt Thuận</t>
  </si>
  <si>
    <t>BA 53/HSST
26/11/2013
TAND tỉnh Vĩnh Phúc</t>
  </si>
  <si>
    <t>75
20/01/2014</t>
  </si>
  <si>
    <t>25
07/3/2017</t>
  </si>
  <si>
    <t xml:space="preserve">đ/c Thúy
</t>
  </si>
  <si>
    <t>Ngô Văn Hỷ</t>
  </si>
  <si>
    <t>xã Bách Thuận</t>
  </si>
  <si>
    <t>BA 75/HSST
13/12/2016
TAND Vũ Thư</t>
  </si>
  <si>
    <t>93
15/02/2017</t>
  </si>
  <si>
    <t>30/3/2017</t>
  </si>
  <si>
    <t>28
30/3/2017</t>
  </si>
  <si>
    <t>Hoàng Minh</t>
  </si>
  <si>
    <t>xã Minh Quang</t>
  </si>
  <si>
    <t>BA 65/HSST
14/10/2016
TAND Vũ Thư</t>
  </si>
  <si>
    <t>52
01/12/2016</t>
  </si>
  <si>
    <t>31/3/2017</t>
  </si>
  <si>
    <t>29
31/3/2017</t>
  </si>
  <si>
    <t>Phạm Thị Thanh Vân
(Phạm Thị Hòa)</t>
  </si>
  <si>
    <t>BA 20/HSST
05/5/2016
TAND tỉnh Hưng Yên</t>
  </si>
  <si>
    <t>107
05/4/2017</t>
  </si>
  <si>
    <t>30
18/4/2017</t>
  </si>
  <si>
    <t>108
05/4/2017</t>
  </si>
  <si>
    <t>31
18/4/2017</t>
  </si>
  <si>
    <t>Vũ Văn Tư</t>
  </si>
  <si>
    <t>phường Bồ Xuyên</t>
  </si>
  <si>
    <t>145 - 6/9/2012</t>
  </si>
  <si>
    <t>52 - 7/12/2012</t>
  </si>
  <si>
    <t>01 - 30/7/2015</t>
  </si>
  <si>
    <t>Cao Hùng Thịnh</t>
  </si>
  <si>
    <t>138 - 28/8/2013</t>
  </si>
  <si>
    <t>65 - 04/11/2013</t>
  </si>
  <si>
    <t>31/7/2015</t>
  </si>
  <si>
    <t>03 - 31/7/2015</t>
  </si>
  <si>
    <t>Nguyễn Thị Hồng</t>
  </si>
  <si>
    <t>45 - 26/2/14</t>
  </si>
  <si>
    <t>235 - 2/4/2014</t>
  </si>
  <si>
    <t>đ c, K1</t>
  </si>
  <si>
    <t>04 - 31/7/2015</t>
  </si>
  <si>
    <t>Trần Đại Nghĩa</t>
  </si>
  <si>
    <t>18 - 11/4/2012</t>
  </si>
  <si>
    <t>174 - 14/5/2012</t>
  </si>
  <si>
    <t>05 - 3/8/15</t>
  </si>
  <si>
    <t xml:space="preserve">Vũ Đức Thành </t>
  </si>
  <si>
    <t>58 - 16/4/2007</t>
  </si>
  <si>
    <t>167 - 24/5/2007</t>
  </si>
  <si>
    <t>06 - 3/8/2015</t>
  </si>
  <si>
    <t>Vũ Mạnh Hùng</t>
  </si>
  <si>
    <t>104 - 22/05/2015</t>
  </si>
  <si>
    <t>423 - 30/7/2015</t>
  </si>
  <si>
    <t>07 - 4/8/2015</t>
  </si>
  <si>
    <t>Tống Mạnh Hùng</t>
  </si>
  <si>
    <t>34 - 29/5/2012</t>
  </si>
  <si>
    <t>227 - 14/8/2012</t>
  </si>
  <si>
    <t>08 - 6/8/2015</t>
  </si>
  <si>
    <t>Nguyễn Văn Đan</t>
  </si>
  <si>
    <t>9 - 27/7/2011</t>
  </si>
  <si>
    <t>15 - 14/5/2012</t>
  </si>
  <si>
    <t>09 - 6/8/2015</t>
  </si>
  <si>
    <t>Trần Ngọc Minh</t>
  </si>
  <si>
    <t>Vũ Đông</t>
  </si>
  <si>
    <t>193 - 21/11/2013</t>
  </si>
  <si>
    <t>120 - 3/1/2014</t>
  </si>
  <si>
    <t>13/8/2015</t>
  </si>
  <si>
    <t>11 - 13/8/2015</t>
  </si>
  <si>
    <t>Nguyễn Thanh Tùng</t>
  </si>
  <si>
    <t>Tân Bình</t>
  </si>
  <si>
    <t>103 - 4/7/2012</t>
  </si>
  <si>
    <t>76 - 10/12/2012</t>
  </si>
  <si>
    <t>14/8/2015</t>
  </si>
  <si>
    <t>12 - 14/8/2015</t>
  </si>
  <si>
    <t>Phạm Công Thành</t>
  </si>
  <si>
    <t>Bồ Xuyên</t>
  </si>
  <si>
    <t>17/8/2015</t>
  </si>
  <si>
    <t>16 - 17/8/2015</t>
  </si>
  <si>
    <t>Trần Phi Thành</t>
  </si>
  <si>
    <t>Lê Hồng Phong</t>
  </si>
  <si>
    <t>180 - 20/10/2014</t>
  </si>
  <si>
    <t>126 - 2/12/2014</t>
  </si>
  <si>
    <t>17 - 19/8/2015</t>
  </si>
  <si>
    <t>Lê Trí Vũ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</si>
  <si>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</si>
  <si>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</si>
  <si>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</si>
  <si>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</si>
  <si>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</si>
  <si>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</si>
  <si>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</si>
  <si>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</si>
  <si>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</si>
  <si>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</si>
  <si>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</si>
  <si>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</si>
  <si>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</si>
  <si>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Dương Văn Tấn</t>
  </si>
  <si>
    <t>26 - 12/2/2014</t>
  </si>
  <si>
    <t>172 - 17/3/2014</t>
  </si>
  <si>
    <t>23 - 21/8/2015</t>
  </si>
  <si>
    <t>Hà Văn Cường</t>
  </si>
  <si>
    <t>15 - 5/3/2012</t>
  </si>
  <si>
    <t>173 - 14/5/2012</t>
  </si>
  <si>
    <t>24 - 21/8/2015</t>
  </si>
  <si>
    <t>Đỗ Văn Cường</t>
  </si>
  <si>
    <t>93 - 19/6/2013</t>
  </si>
  <si>
    <t>27 - 12/10/2013</t>
  </si>
  <si>
    <t>25 - 21/8/2015</t>
  </si>
  <si>
    <t>Bùi Xuân Tuyên</t>
  </si>
  <si>
    <t>1 - 6/1/2014</t>
  </si>
  <si>
    <t>152 - 17/2/2014</t>
  </si>
  <si>
    <t>29 - 24/8/2015</t>
  </si>
  <si>
    <t>Khổng Văn Thanh ( Thỏ)</t>
  </si>
  <si>
    <t>Đông Mỹ</t>
  </si>
  <si>
    <t>53 - 27/6/2012</t>
  </si>
  <si>
    <t>12 - 22/10/2012</t>
  </si>
  <si>
    <t>Án phí HS</t>
  </si>
  <si>
    <t>21/8/2015</t>
  </si>
  <si>
    <t>30 - 24/8/2015</t>
  </si>
  <si>
    <t>Án phí DS</t>
  </si>
  <si>
    <t>Bùi Ngọc Hà</t>
  </si>
  <si>
    <t>ĐôngThọ</t>
  </si>
  <si>
    <t>148 - 10/9/2012</t>
  </si>
  <si>
    <t>45 - 7/12/2012</t>
  </si>
  <si>
    <t>31 - 24/8/2015</t>
  </si>
  <si>
    <t xml:space="preserve">Vũ Văn Tài </t>
  </si>
  <si>
    <t>120 - 23/7/2014</t>
  </si>
  <si>
    <t>53 - 6/10/2014</t>
  </si>
  <si>
    <t>32 - 24/8/2015</t>
  </si>
  <si>
    <t>Phạm Văn Bình</t>
  </si>
  <si>
    <t>Đông Thọ</t>
  </si>
  <si>
    <t>05 - 07/1/2014</t>
  </si>
  <si>
    <t>159 - 20/2/2014</t>
  </si>
  <si>
    <t>33 - 24/8/2015</t>
  </si>
  <si>
    <t>51 - 18/3/2015</t>
  </si>
  <si>
    <t>319 - 6/5/2015</t>
  </si>
  <si>
    <t>34 - 24/8/2015</t>
  </si>
  <si>
    <t>Vũ lạc</t>
  </si>
  <si>
    <t>8 - 15/1/2014</t>
  </si>
  <si>
    <t>156 - 20/2/2014</t>
  </si>
  <si>
    <t>37 - 24/8/2015</t>
  </si>
  <si>
    <t>Trần Thị Nga</t>
  </si>
  <si>
    <t>Kỳ Bá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</si>
  <si>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</si>
  <si>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</si>
  <si>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</si>
  <si>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</si>
  <si>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</si>
  <si>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</si>
  <si>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</si>
  <si>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</si>
  <si>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</si>
  <si>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</si>
  <si>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</si>
  <si>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</si>
  <si>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Giang Thu Hiền</t>
  </si>
  <si>
    <t>65 - 1/6/2005</t>
  </si>
  <si>
    <t>82 - 12/6/2006</t>
  </si>
  <si>
    <t>41 - 24/8/2015</t>
  </si>
  <si>
    <t>Vũ Tất Quy</t>
  </si>
  <si>
    <t>147 - 3/9/2013</t>
  </si>
  <si>
    <t>70 - 4/11/2013</t>
  </si>
  <si>
    <t>24/8/2015</t>
  </si>
  <si>
    <t>42 - 24/8/2015</t>
  </si>
  <si>
    <t>Bùi Thị Thúy</t>
  </si>
  <si>
    <t>179 - 24/11/2011</t>
  </si>
  <si>
    <t>116 - 13/2/2012</t>
  </si>
  <si>
    <t>43 - 24/8/2015</t>
  </si>
  <si>
    <t>Hà Ngọc Phú</t>
  </si>
  <si>
    <t>55 - 11/4/2006</t>
  </si>
  <si>
    <t>61 - 22/10/2014</t>
  </si>
  <si>
    <t>44 - 24/8/2015</t>
  </si>
  <si>
    <t>Phí Đức Huy</t>
  </si>
  <si>
    <t>100 - 5/1/2012</t>
  </si>
  <si>
    <t>267 - 16/7/2013</t>
  </si>
  <si>
    <t>47 - 24/8/2015</t>
  </si>
  <si>
    <t>118 - 11/8/2011</t>
  </si>
  <si>
    <t>73 - 6/12/2011</t>
  </si>
  <si>
    <t>48 - 24/8/2015</t>
  </si>
  <si>
    <t>Nguyễn Mạnh Hùng</t>
  </si>
  <si>
    <t>46 - 14/8/2014</t>
  </si>
  <si>
    <t>382 - 16/6/2015</t>
  </si>
  <si>
    <t>49 - 24/8/2015</t>
  </si>
  <si>
    <t>Trần Thị Lưu</t>
  </si>
  <si>
    <t>22 - 4/6/2010</t>
  </si>
  <si>
    <t>60 - 22/10/2014</t>
  </si>
  <si>
    <t>50 - 24/8/2015</t>
  </si>
  <si>
    <t>Lều Vũ Thái</t>
  </si>
  <si>
    <t>52 - 15/4/2011</t>
  </si>
  <si>
    <t>214 - 1/6/2011</t>
  </si>
  <si>
    <t>51 - 24/8/2015</t>
  </si>
  <si>
    <t>Tô Đình nam</t>
  </si>
  <si>
    <t>141 - 28/8/2014</t>
  </si>
  <si>
    <t>9 - 3/10/2014</t>
  </si>
  <si>
    <t>52 - 24/8/2015</t>
  </si>
  <si>
    <t>Bùi Mạnh Hùng</t>
  </si>
  <si>
    <t>202 - 11/12/2012</t>
  </si>
  <si>
    <t>162 - 13/5/2013</t>
  </si>
  <si>
    <t>54 - 24/8/2015</t>
  </si>
  <si>
    <t>176 - 10/11/2006</t>
  </si>
  <si>
    <t>11 - 21/10/2013</t>
  </si>
  <si>
    <t>55 - 24/8/2015</t>
  </si>
  <si>
    <t>Trần Văn Quảng</t>
  </si>
  <si>
    <t>188 - 20/10/1999</t>
  </si>
  <si>
    <t>211 - 2/5/2008</t>
  </si>
  <si>
    <t>56 - 24/8/2015</t>
  </si>
  <si>
    <t>Nguyễn Thị Thúy</t>
  </si>
  <si>
    <t>258 - 20/12/1999</t>
  </si>
  <si>
    <t>26 - 30/10/2012</t>
  </si>
  <si>
    <t>57 - 24/8/2015</t>
  </si>
  <si>
    <t>Đào Đình Thiện</t>
  </si>
  <si>
    <t>41 - 25/2/2014</t>
  </si>
  <si>
    <t>206 - 2/4/2014</t>
  </si>
  <si>
    <t>61 - 24/8/2015</t>
  </si>
  <si>
    <t>Quách Mạnh Toàn</t>
  </si>
  <si>
    <t>16 - 20/3/2015</t>
  </si>
  <si>
    <t>385 - 18/5/2015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</si>
  <si>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</si>
  <si>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</si>
  <si>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</si>
  <si>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</si>
  <si>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</si>
  <si>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</si>
  <si>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</si>
  <si>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</si>
  <si>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</si>
  <si>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Dương Văn Thịnh</t>
  </si>
  <si>
    <t>134 - 9/9/2011</t>
  </si>
  <si>
    <t>75 - 6/12/2011</t>
  </si>
  <si>
    <t>25/8/2015</t>
  </si>
  <si>
    <t>71 - 26/8/2015</t>
  </si>
  <si>
    <t>Phạm Văn Nghinh</t>
  </si>
  <si>
    <t>72 - 26/8/2015</t>
  </si>
  <si>
    <t>41 - 29/3/2011</t>
  </si>
  <si>
    <t>204 - 1/6/2011</t>
  </si>
  <si>
    <t>74 - 26/8/2015</t>
  </si>
  <si>
    <t>Vũ Văn Hoàng</t>
  </si>
  <si>
    <t>33 - 14/2/2015</t>
  </si>
  <si>
    <t>234 - 19/3/2015</t>
  </si>
  <si>
    <t>16/4/2015</t>
  </si>
  <si>
    <t>75 - 26/8/2015</t>
  </si>
  <si>
    <t>Phạm Xuân Hải</t>
  </si>
  <si>
    <t>36 - 8/4/2008</t>
  </si>
  <si>
    <t>297 - 6/5/2015</t>
  </si>
  <si>
    <t>17/5/2015</t>
  </si>
  <si>
    <t>77 - 26/8/2015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</si>
  <si>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</si>
  <si>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</si>
  <si>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</si>
  <si>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</si>
  <si>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</si>
  <si>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</si>
  <si>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</si>
  <si>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</si>
  <si>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</si>
  <si>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</si>
  <si>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Nguyễn Văn Trương</t>
  </si>
  <si>
    <t>02 - 7/8/2015</t>
  </si>
  <si>
    <t>38 - 18/8/2015</t>
  </si>
  <si>
    <t>80 - 31/8/2015</t>
  </si>
  <si>
    <t>Phạm Thị Hảo</t>
  </si>
  <si>
    <t>Tiền Phong</t>
  </si>
  <si>
    <t>24 - 21/2/2011</t>
  </si>
  <si>
    <t>177 - 14/2/2011</t>
  </si>
  <si>
    <t>81 - 31/8/2015</t>
  </si>
  <si>
    <t>Phạm Tiến Hùng</t>
  </si>
  <si>
    <t>26 - 6/5/2014</t>
  </si>
  <si>
    <t>361 - 4/8/2014</t>
  </si>
  <si>
    <t>82 - 31/8/2015</t>
  </si>
  <si>
    <t>Nguyễn Anh Lai</t>
  </si>
  <si>
    <t>47 - 17/6/2013</t>
  </si>
  <si>
    <t>18 - 21/10/2013</t>
  </si>
  <si>
    <t>83 - 31/8/2015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</si>
  <si>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</si>
  <si>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</si>
  <si>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</si>
  <si>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</si>
  <si>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</si>
  <si>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</si>
  <si>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Trần Xuân Thành</t>
  </si>
  <si>
    <t>Bồi thường</t>
  </si>
  <si>
    <t>Nguyễn Đăng Vương</t>
  </si>
  <si>
    <t>13 - 29/3/2013</t>
  </si>
  <si>
    <t>235 - 1/7/2013</t>
  </si>
  <si>
    <t>87 - 4/9/2015</t>
  </si>
  <si>
    <t>Nguyễn Thị Phương Thúy</t>
  </si>
  <si>
    <t>44 - 28/5/2008</t>
  </si>
  <si>
    <t>120 - 30/12/2008</t>
  </si>
  <si>
    <t>88 - 4/9/2015</t>
  </si>
  <si>
    <t>57 - 20/12/2011</t>
  </si>
  <si>
    <t>218 - 9/8/2012</t>
  </si>
  <si>
    <t>90 - 4/9/2015</t>
  </si>
  <si>
    <t>20 - 15/3/2012</t>
  </si>
  <si>
    <t>192 - 11/6/2012</t>
  </si>
  <si>
    <t>91 - 4/9/2015</t>
  </si>
  <si>
    <t>Tống Thị Miên</t>
  </si>
  <si>
    <t>52 - 28/6/2011</t>
  </si>
  <si>
    <t>171 - 12/7/2011</t>
  </si>
  <si>
    <t>92 - 4/9/2015</t>
  </si>
  <si>
    <t>Nguyễn Vinh Quang</t>
  </si>
  <si>
    <t>05 - 6/3/2009</t>
  </si>
  <si>
    <t>07 - 30/10/2009</t>
  </si>
  <si>
    <t>95 - 4/9/2015</t>
  </si>
  <si>
    <t>Phan Văn Lịch</t>
  </si>
  <si>
    <t>27 - 23/5/2013</t>
  </si>
  <si>
    <t>275 - 30/7/2013</t>
  </si>
  <si>
    <t>29/8/2015</t>
  </si>
  <si>
    <t>97 - 4/9/2015</t>
  </si>
  <si>
    <t>Phú Khánh</t>
  </si>
  <si>
    <t>113 - 8/9/2010</t>
  </si>
  <si>
    <t>43 - 17/11/2010</t>
  </si>
  <si>
    <t>98 - 4/9/2015</t>
  </si>
  <si>
    <t>Vũ Xuân Nam</t>
  </si>
  <si>
    <t>105 - 24/3/2011</t>
  </si>
  <si>
    <t>16 - 28/10/2011</t>
  </si>
  <si>
    <t>99 - 4/9/2015</t>
  </si>
  <si>
    <t>Lê Thị Liên</t>
  </si>
  <si>
    <t>154 - 21/12/2006</t>
  </si>
  <si>
    <t>71 - 27/11/2007</t>
  </si>
  <si>
    <t>100 - 4/9/2015</t>
  </si>
  <si>
    <t>Bùi Đức Mạnh</t>
  </si>
  <si>
    <t>69 - 7/8/2012</t>
  </si>
  <si>
    <t>277 - 05/8/2013</t>
  </si>
  <si>
    <t>101 - 4/9/2015</t>
  </si>
  <si>
    <t>Nguyễn Quốc Cường</t>
  </si>
  <si>
    <t>Trần Hưng Đạo</t>
  </si>
  <si>
    <t>29 - 29/12/2010</t>
  </si>
  <si>
    <t>10 - 22/10/2012</t>
  </si>
  <si>
    <t>103 - 4/9/2015</t>
  </si>
  <si>
    <t>Lê Trường Thế</t>
  </si>
  <si>
    <t>Vũ Phúc</t>
  </si>
  <si>
    <t>39 - 14/10/2010</t>
  </si>
  <si>
    <t>31 - 18/11/2011</t>
  </si>
  <si>
    <t>104 - 4/9/2015</t>
  </si>
  <si>
    <t>Đặng Văn Thanh</t>
  </si>
  <si>
    <t>49 - 28/3/2007</t>
  </si>
  <si>
    <t>152 - 8/5/2007</t>
  </si>
  <si>
    <t>105 - 4/9/2015</t>
  </si>
  <si>
    <t>140 - 15/7/1998</t>
  </si>
  <si>
    <t>19 - 28/10/2008</t>
  </si>
  <si>
    <t>106 - 4/9/2015</t>
  </si>
  <si>
    <t>Trịnh Minh Triển</t>
  </si>
  <si>
    <t>132 - 25/8/2011</t>
  </si>
  <si>
    <t>202 - 12/7/2012</t>
  </si>
  <si>
    <t>108 - 4/9/2015</t>
  </si>
  <si>
    <t>79 - 8/11/1999</t>
  </si>
  <si>
    <t>138 - 14/12/1999</t>
  </si>
  <si>
    <t>107 - 4/9/2015</t>
  </si>
  <si>
    <t>Nguyễn Mạnh Hà</t>
  </si>
  <si>
    <t>382 - 8/9/1999</t>
  </si>
  <si>
    <t>04 - 01/1/1999</t>
  </si>
  <si>
    <t>109 - 4/9/2015</t>
  </si>
  <si>
    <t>Đỗ Thị Thúy</t>
  </si>
  <si>
    <t>Quang Trung</t>
  </si>
  <si>
    <t>04 - 27/2/2014</t>
  </si>
  <si>
    <t>419 - 20/7/2015</t>
  </si>
  <si>
    <t>110 - 4/9/2015</t>
  </si>
  <si>
    <t>Vũ Văn Thanh</t>
  </si>
  <si>
    <t>49 - 31/3/2006</t>
  </si>
  <si>
    <t>213 - 5/6/2013</t>
  </si>
  <si>
    <t>111 - 4/9/2015</t>
  </si>
  <si>
    <t>43 - 12/10/2010</t>
  </si>
  <si>
    <t>211 - 5/6/2013</t>
  </si>
  <si>
    <t>112 - 4/9/2015</t>
  </si>
  <si>
    <t>Trần Huữ Nhất ( Bình)</t>
  </si>
  <si>
    <t>121 - 6/8/2013</t>
  </si>
  <si>
    <t>25 - 22/10/2013</t>
  </si>
  <si>
    <t>113 - 4/9/2015</t>
  </si>
  <si>
    <t>Trần Văn Bình</t>
  </si>
  <si>
    <t>118 - 28/9/2004</t>
  </si>
  <si>
    <t>215 - 5/6/2013</t>
  </si>
  <si>
    <t>115 - 4/9/2015</t>
  </si>
  <si>
    <t>Vũ Thị Huề</t>
  </si>
  <si>
    <t>37 - 2/4/2009</t>
  </si>
  <si>
    <t>230 - 8/6/2009</t>
  </si>
  <si>
    <t>117 - 4/9/2015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</si>
  <si>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</si>
  <si>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</si>
  <si>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</si>
  <si>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</si>
  <si>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</si>
  <si>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</si>
  <si>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</si>
  <si>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</si>
  <si>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Giang Minh</t>
  </si>
  <si>
    <t>450 - 25/4/2015</t>
  </si>
  <si>
    <t>98 - 28/11/2008</t>
  </si>
  <si>
    <t>120 - 4/9/2015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</si>
  <si>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</si>
  <si>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</si>
  <si>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</si>
  <si>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</si>
  <si>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</si>
  <si>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</si>
  <si>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</si>
  <si>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</si>
  <si>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</si>
  <si>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</si>
  <si>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</si>
  <si>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</si>
  <si>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</si>
  <si>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</si>
  <si>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</si>
  <si>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</si>
  <si>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</si>
  <si>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</si>
  <si>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</si>
  <si>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125 - 4/9/2015</t>
  </si>
  <si>
    <t>Tống Việt Tuyến</t>
  </si>
  <si>
    <t>06 - 7/1/2014</t>
  </si>
  <si>
    <t>201 - 10/2/2015</t>
  </si>
  <si>
    <t>126 - 4/9/2015</t>
  </si>
  <si>
    <t>Lại Hữu Phúc</t>
  </si>
  <si>
    <t>739 - 28/11/2013</t>
  </si>
  <si>
    <t>203 - 2/4/2014</t>
  </si>
  <si>
    <t>128 - 4/9/2015</t>
  </si>
  <si>
    <t>Phạm Thị Lan</t>
  </si>
  <si>
    <t>16 - 23/2/2010</t>
  </si>
  <si>
    <t>99 - 12/4/2010</t>
  </si>
  <si>
    <t>129 - 4/9/2015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</si>
  <si>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</si>
  <si>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</si>
  <si>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</si>
  <si>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</si>
  <si>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</si>
  <si>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</si>
  <si>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</si>
  <si>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</si>
  <si>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</si>
  <si>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</si>
  <si>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84 - 13/7/2010</t>
  </si>
  <si>
    <t>23 - 3/11/2010</t>
  </si>
  <si>
    <t>133 - 4/9/2015</t>
  </si>
  <si>
    <t>Phạm Thị Gấm</t>
  </si>
  <si>
    <t>Lê hồng Phong</t>
  </si>
  <si>
    <t>18 - 17/2/2006</t>
  </si>
  <si>
    <t>06 - 21/10/2013</t>
  </si>
  <si>
    <t>135 - 14/9/2015</t>
  </si>
  <si>
    <t>Tạ Thị Khuyên</t>
  </si>
  <si>
    <t>382 - 8/7/2009</t>
  </si>
  <si>
    <t>224 - 19/6/2015</t>
  </si>
  <si>
    <t>140 - 14/9/2015</t>
  </si>
  <si>
    <t>Nguyễn Thị Thủy</t>
  </si>
  <si>
    <t>54 - 18/4/2011</t>
  </si>
  <si>
    <t>223 - 8/6/2011</t>
  </si>
  <si>
    <t>141 - 14/9/2015</t>
  </si>
  <si>
    <t>162 - 31/10/2000</t>
  </si>
  <si>
    <t>206 - 2/5/2008</t>
  </si>
  <si>
    <t>142 - 14/9/2015</t>
  </si>
  <si>
    <t>Phạm Xuân Tuynh</t>
  </si>
  <si>
    <t>40 - 16/6/2015</t>
  </si>
  <si>
    <t>391 - 23/6/2015</t>
  </si>
  <si>
    <t>15/9/2015</t>
  </si>
  <si>
    <t>147 - 16/9/2015</t>
  </si>
  <si>
    <t>Nguyễn Thị Ngà</t>
  </si>
  <si>
    <t>Phú Xuân</t>
  </si>
  <si>
    <t>136 - 21/8/2013</t>
  </si>
  <si>
    <t>72 - 5/11/2013</t>
  </si>
  <si>
    <t>14/9/2015</t>
  </si>
  <si>
    <t>148 - 17/9/2015</t>
  </si>
  <si>
    <t>Vũ Thịnh</t>
  </si>
  <si>
    <t>Hoàng Minh Tăng</t>
  </si>
  <si>
    <t>23 - 7/4/2015</t>
  </si>
  <si>
    <t>301 - 6/5/2015</t>
  </si>
  <si>
    <t>AP HSST</t>
  </si>
  <si>
    <t>16/9/2015</t>
  </si>
  <si>
    <t>154 - 17/9/2015</t>
  </si>
  <si>
    <t>AP DS</t>
  </si>
  <si>
    <t>AP HSPT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</si>
  <si>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</si>
  <si>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</si>
  <si>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</si>
  <si>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</si>
  <si>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</si>
  <si>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</si>
  <si>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</si>
  <si>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</si>
  <si>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</si>
  <si>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 xml:space="preserve">Hà Văn Ánh </t>
  </si>
  <si>
    <t>Hoàng Diệu</t>
  </si>
  <si>
    <t>16 - 10/3/2005</t>
  </si>
  <si>
    <t>17 - 21/10/2013</t>
  </si>
  <si>
    <t>24/9/2015</t>
  </si>
  <si>
    <t>158 - 23/9/2015</t>
  </si>
  <si>
    <t>Nguyễn Thành Vinh</t>
  </si>
  <si>
    <t>1304 - 21/7/1990</t>
  </si>
  <si>
    <t>33 - 28/10/2008</t>
  </si>
  <si>
    <t>159 - 29/9/2015</t>
  </si>
  <si>
    <t>NguyỄN Thành Long</t>
  </si>
  <si>
    <t>Nguyễn Thị Mai</t>
  </si>
  <si>
    <t>04 - 9/1/2008</t>
  </si>
  <si>
    <t>161 - 21/3/2008</t>
  </si>
  <si>
    <t>160 - 29/9/2015</t>
  </si>
  <si>
    <t>Hà Công Trình</t>
  </si>
  <si>
    <t>180 - 5/11/2013</t>
  </si>
  <si>
    <t>109 - 20/12/2013</t>
  </si>
  <si>
    <t>161 - 29/9/2015</t>
  </si>
  <si>
    <t>Lê Thanh Hà</t>
  </si>
  <si>
    <t>01 - 23/1/2015</t>
  </si>
  <si>
    <t>12 - 19/3/2015</t>
  </si>
  <si>
    <t>163 - 29/9/2015</t>
  </si>
  <si>
    <t>Trương Thị Dược</t>
  </si>
  <si>
    <t xml:space="preserve">Phậm Đức Tuấn </t>
  </si>
  <si>
    <t>19-14/2/2011</t>
  </si>
  <si>
    <t>151-14/4/2011</t>
  </si>
  <si>
    <t>167-29/9/2015</t>
  </si>
  <si>
    <t>Phạm Đình Anh</t>
  </si>
  <si>
    <t>91-10/8/2006</t>
  </si>
  <si>
    <t>16-21/10/2013</t>
  </si>
  <si>
    <t>168-29/9/2015</t>
  </si>
  <si>
    <t>Trịnh Hồng Phong</t>
  </si>
  <si>
    <t>63-24/4/2013</t>
  </si>
  <si>
    <t>244-8/7/2013</t>
  </si>
  <si>
    <t>169-29/9/2015</t>
  </si>
  <si>
    <t>Xung công</t>
  </si>
  <si>
    <t>Đoàn Minh Thanh</t>
  </si>
  <si>
    <t>215-28/12/2012</t>
  </si>
  <si>
    <t>127-13/3/2013</t>
  </si>
  <si>
    <t>170-29/9/2015</t>
  </si>
  <si>
    <t>Phạm Thị hương</t>
  </si>
  <si>
    <t xml:space="preserve">Ap </t>
  </si>
  <si>
    <t>05-28/5/2010</t>
  </si>
  <si>
    <t>180-25/8/2010</t>
  </si>
  <si>
    <t>171/29/9/2015</t>
  </si>
  <si>
    <t>Nguyễn Tiến Tranh</t>
  </si>
  <si>
    <t>469-6/6/2007</t>
  </si>
  <si>
    <t>136-1/3/2011</t>
  </si>
  <si>
    <t xml:space="preserve"> AP Ds</t>
  </si>
  <si>
    <t>173-29/9/2015</t>
  </si>
  <si>
    <t>APHS</t>
  </si>
  <si>
    <t xml:space="preserve">Nguyễn Ngọc Dương </t>
  </si>
  <si>
    <t>12-12/11/2006</t>
  </si>
  <si>
    <t>19-8/12/2006</t>
  </si>
  <si>
    <t>175-29/9/2015</t>
  </si>
  <si>
    <t xml:space="preserve">Trần Thị Bẩy </t>
  </si>
  <si>
    <t>07-27/3/2014</t>
  </si>
  <si>
    <t>31-18/4/2014</t>
  </si>
  <si>
    <t>28/9/2015</t>
  </si>
  <si>
    <t>176-29/9/2015</t>
  </si>
  <si>
    <t xml:space="preserve">Phan Văn Mạnh </t>
  </si>
  <si>
    <t>340-29/10/2012</t>
  </si>
  <si>
    <t>219-5/6/2013</t>
  </si>
  <si>
    <t>177-29/9/2015</t>
  </si>
  <si>
    <t>Trần thị Vẻ</t>
  </si>
  <si>
    <t>146-22/9/1997</t>
  </si>
  <si>
    <t>22-28/10/2008</t>
  </si>
  <si>
    <t>178-29/9/2015</t>
  </si>
  <si>
    <t>Tạ Thúc Bình</t>
  </si>
  <si>
    <t>126-30/10/2003</t>
  </si>
  <si>
    <t>247-10/8/2009</t>
  </si>
  <si>
    <t>180-29/9/2015</t>
  </si>
  <si>
    <t>Đoàn Văn Thi</t>
  </si>
  <si>
    <t>157-18/9/2012</t>
  </si>
  <si>
    <t>99-8/1/2013</t>
  </si>
  <si>
    <t>181-29/9/2015</t>
  </si>
  <si>
    <t>Đỗ Mạnh Hà</t>
  </si>
  <si>
    <t>176-30/10/2012</t>
  </si>
  <si>
    <t>97-8/1/2103</t>
  </si>
  <si>
    <t>182-29/9/2015</t>
  </si>
  <si>
    <t>Phạm Trọng Thành</t>
  </si>
  <si>
    <t>47-2/4/2013</t>
  </si>
  <si>
    <t>181-15/5/2013</t>
  </si>
  <si>
    <t>183-29/9/2015</t>
  </si>
  <si>
    <t xml:space="preserve">Nguyễn Bá Thành </t>
  </si>
  <si>
    <t>08-18/1/2007</t>
  </si>
  <si>
    <t>13-22/10/2012</t>
  </si>
  <si>
    <t>184-29/9/2015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</si>
  <si>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</si>
  <si>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</si>
  <si>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</si>
  <si>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</si>
  <si>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</si>
  <si>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</si>
  <si>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</si>
  <si>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</si>
  <si>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</si>
  <si>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Đề Thám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</si>
  <si>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</si>
  <si>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</si>
  <si>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</si>
  <si>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</si>
  <si>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</si>
  <si>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</si>
  <si>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</si>
  <si>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Nguyễn Thị Mai( Ngọ)</t>
  </si>
  <si>
    <t>200-28/10/1999</t>
  </si>
  <si>
    <t>119-25/12/2008</t>
  </si>
  <si>
    <t>189-29/9/2015</t>
  </si>
  <si>
    <t>Nguyễn thị Xuân Lộc</t>
  </si>
  <si>
    <t>125-18/8/2011</t>
  </si>
  <si>
    <t>33-10/11/2011</t>
  </si>
  <si>
    <t>190-29/9/2015</t>
  </si>
  <si>
    <t>Vũ Văn Mừng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</si>
  <si>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</si>
  <si>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</si>
  <si>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</si>
  <si>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</si>
  <si>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</si>
  <si>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</si>
  <si>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</si>
  <si>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Trần Thị Huyền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</si>
  <si>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</si>
  <si>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</si>
  <si>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</si>
  <si>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</si>
  <si>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</si>
  <si>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</si>
  <si>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</si>
  <si>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</si>
  <si>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</si>
  <si>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</si>
  <si>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</si>
  <si>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</si>
  <si>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</si>
  <si>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</si>
  <si>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</si>
  <si>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</si>
  <si>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</si>
  <si>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</si>
  <si>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</si>
  <si>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</si>
  <si>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>22-17/3/2005</t>
  </si>
  <si>
    <t>97-28/11/2008</t>
  </si>
  <si>
    <t>04-25/12/2015</t>
  </si>
  <si>
    <t>120-17/8/2011</t>
  </si>
  <si>
    <t>83-6/12/2011</t>
  </si>
  <si>
    <t>22/12/2015</t>
  </si>
  <si>
    <t>06-25/12/2015</t>
  </si>
  <si>
    <t xml:space="preserve">Vũ Đại Thanh </t>
  </si>
  <si>
    <t>80-22/5/2012</t>
  </si>
  <si>
    <t>222-14/8/2012</t>
  </si>
  <si>
    <t>23/12/2015</t>
  </si>
  <si>
    <t>07-25/12/2015</t>
  </si>
  <si>
    <t>Bùi Tuấn Nam</t>
  </si>
  <si>
    <t>97-19/6/2014</t>
  </si>
  <si>
    <t>368-4/8/2014</t>
  </si>
  <si>
    <t>08-25/12/2015</t>
  </si>
  <si>
    <t>135-14/9/2011</t>
  </si>
  <si>
    <t>60-5/12/2011</t>
  </si>
  <si>
    <t>09-25/12/2015</t>
  </si>
  <si>
    <t>Trần Quốc Quang</t>
  </si>
  <si>
    <t>115-22/7/2014</t>
  </si>
  <si>
    <t>15-3/10/2014</t>
  </si>
  <si>
    <t>10-25/12/2015</t>
  </si>
  <si>
    <t>Bùi Thị Ngoan</t>
  </si>
  <si>
    <t>100-30/6/2015</t>
  </si>
  <si>
    <t>432-5/8/2015</t>
  </si>
  <si>
    <t>11-25/12/2015</t>
  </si>
  <si>
    <t>Đặng Văn Sơn</t>
  </si>
  <si>
    <t>94-26/6/2015</t>
  </si>
  <si>
    <t>436-5/8/2015</t>
  </si>
  <si>
    <t>13-25/12/2015</t>
  </si>
  <si>
    <t>Trần Kim Thủy</t>
  </si>
  <si>
    <t>95-26/6/2015</t>
  </si>
  <si>
    <t>438-5/8/2015</t>
  </si>
  <si>
    <t>14-25/12/2015</t>
  </si>
  <si>
    <t>NguyỄN Văn Phương</t>
  </si>
  <si>
    <t>91-13/6/2015</t>
  </si>
  <si>
    <t>335-17/7/2014</t>
  </si>
  <si>
    <t>15-25/12/2015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</si>
  <si>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</si>
  <si>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</si>
  <si>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</si>
  <si>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</si>
  <si>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</si>
  <si>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</si>
  <si>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</si>
  <si>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</si>
  <si>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</si>
  <si>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Vũ Lạc</t>
  </si>
  <si>
    <t>06 - 16/3/2012</t>
  </si>
  <si>
    <t>150 - 4/7/2012</t>
  </si>
  <si>
    <t>19 - 12/1/2016</t>
  </si>
  <si>
    <t>Phạm Viết Khương</t>
  </si>
  <si>
    <t>47 - 27/2/2014</t>
  </si>
  <si>
    <t>245 - 2/4/2014</t>
  </si>
  <si>
    <t>23 - 12/1/2016</t>
  </si>
  <si>
    <t>Phạm quang Khu</t>
  </si>
  <si>
    <t>06 - 20/1/2014</t>
  </si>
  <si>
    <t>57 - 9/10/2014</t>
  </si>
  <si>
    <t>24 - 12/1/2016</t>
  </si>
  <si>
    <t>Nguyễn Xuân Vược 
( Nguyễn Đình Vược)</t>
  </si>
  <si>
    <t>vũ lạc</t>
  </si>
  <si>
    <t>45 - 1/5/2013</t>
  </si>
  <si>
    <t>197 - 15/5/2013</t>
  </si>
  <si>
    <t>26 - 12/1/2016</t>
  </si>
  <si>
    <t>Nguyễn Đình Thoan -</t>
  </si>
  <si>
    <t>07 - 11/1/2013</t>
  </si>
  <si>
    <t>198 - 15/5/2013</t>
  </si>
  <si>
    <t>31 - 12/1/2016</t>
  </si>
  <si>
    <t>Lương Tuấn Tú</t>
  </si>
  <si>
    <t>38 - 10/3/2015</t>
  </si>
  <si>
    <t>277 - 16/4/2015</t>
  </si>
  <si>
    <t>ap</t>
  </si>
  <si>
    <t>13/01/2016</t>
  </si>
  <si>
    <t>34 - 14/1/2016</t>
  </si>
  <si>
    <t>Vũ Minh Quang</t>
  </si>
  <si>
    <t>09 - 23/1/2015</t>
  </si>
  <si>
    <t>211 - 5/3/2015</t>
  </si>
  <si>
    <t>15/01/2016</t>
  </si>
  <si>
    <t>35 - 18/1/2016</t>
  </si>
  <si>
    <t>Vũ hoàng long</t>
  </si>
  <si>
    <t>36 - 9/3/2015</t>
  </si>
  <si>
    <t>278 - 16/4/2015</t>
  </si>
  <si>
    <t>21/01/2016</t>
  </si>
  <si>
    <t>36 - 22/1/2016</t>
  </si>
  <si>
    <t>74 - 24/9/2015</t>
  </si>
  <si>
    <t>96 - 4/12/2015</t>
  </si>
  <si>
    <t>AP HS</t>
  </si>
  <si>
    <t>22/1/2016</t>
  </si>
  <si>
    <t>38 - 22/1/2016</t>
  </si>
  <si>
    <t>01 - 9/10/2015</t>
  </si>
  <si>
    <t>TTTS</t>
  </si>
  <si>
    <t>39 - 22/1/2016</t>
  </si>
  <si>
    <t>Bùi Thị Hồng</t>
  </si>
  <si>
    <t>44 - 29/7/2015</t>
  </si>
  <si>
    <t>87 - 19/11/2015</t>
  </si>
  <si>
    <t>40 - 25/1/2016</t>
  </si>
  <si>
    <t>Tô Đình Sơn</t>
  </si>
  <si>
    <t>42 - 11/3/2015</t>
  </si>
  <si>
    <t>12 - 6/10/2015</t>
  </si>
  <si>
    <t>41 - 25/1/2016</t>
  </si>
  <si>
    <t>Dương Hải Hưng</t>
  </si>
  <si>
    <t>81 - 14/5/2015</t>
  </si>
  <si>
    <t>383 - 18/6/2015</t>
  </si>
  <si>
    <t>42 - 25/1/2016</t>
  </si>
  <si>
    <t>17 - 6/5/2015</t>
  </si>
  <si>
    <t>10 - 5/10/2015</t>
  </si>
  <si>
    <t>43 - 25/1/2016</t>
  </si>
  <si>
    <t>AP DSST</t>
  </si>
  <si>
    <t>476 - 24/11/2015</t>
  </si>
  <si>
    <t>175 - 3/2/2016</t>
  </si>
  <si>
    <t>45 - 7/3/2016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</si>
  <si>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</si>
  <si>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</si>
  <si>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</si>
  <si>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</si>
  <si>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</si>
  <si>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</si>
  <si>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</si>
  <si>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</si>
  <si>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</si>
  <si>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</si>
  <si>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</si>
  <si>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</si>
  <si>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</si>
  <si>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</si>
  <si>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</si>
  <si>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</si>
  <si>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</si>
  <si>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</si>
  <si>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Đinh Thị Vân Anh</t>
  </si>
  <si>
    <t>162 - 27/9/2006</t>
  </si>
  <si>
    <t>180 - 15/5/2013</t>
  </si>
  <si>
    <t>50 - 21/6/2016</t>
  </si>
  <si>
    <t>Tạ Quốc Lịch</t>
  </si>
  <si>
    <t>396 - 10/6/2008</t>
  </si>
  <si>
    <t>105 - 28/11/2008</t>
  </si>
  <si>
    <t>53 - 29/6/2016</t>
  </si>
  <si>
    <t>63 - 17/4/1998</t>
  </si>
  <si>
    <t>41 - 28/10/2008</t>
  </si>
  <si>
    <t>58 - 29/6/2016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</si>
  <si>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</si>
  <si>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</si>
  <si>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</si>
  <si>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</si>
  <si>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</si>
  <si>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</si>
  <si>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</si>
  <si>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</si>
  <si>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</si>
  <si>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</si>
  <si>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</si>
  <si>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</si>
  <si>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</si>
  <si>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Nguyễn Văn Chiến</t>
  </si>
  <si>
    <t>192 - 16/11/2015</t>
  </si>
  <si>
    <t>132 - 6/1/2016</t>
  </si>
  <si>
    <t>66 - 8/7/2016</t>
  </si>
  <si>
    <t>Trần Thị Phương</t>
  </si>
  <si>
    <t>12 - 26/7/2007</t>
  </si>
  <si>
    <t>79 - 26/7/2007</t>
  </si>
  <si>
    <t>67 - 8/7/2016</t>
  </si>
  <si>
    <t>Phạm Văn Hiểu</t>
  </si>
  <si>
    <t>99 - 20/11/2015</t>
  </si>
  <si>
    <t>153 - 1/2/2016</t>
  </si>
  <si>
    <t>68 - 8/7/2016</t>
  </si>
  <si>
    <t>Trần Văn Thanh</t>
  </si>
  <si>
    <t>147 - 17/9/2015</t>
  </si>
  <si>
    <t>69 - 6/11/2015</t>
  </si>
  <si>
    <t>70 - 8/7/2016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</si>
  <si>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</si>
  <si>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</si>
  <si>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</si>
  <si>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</si>
  <si>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</si>
  <si>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</si>
  <si>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</si>
  <si>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</si>
  <si>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</si>
  <si>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</si>
  <si>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</si>
  <si>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</si>
  <si>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Hoàng Thị Dung</t>
  </si>
  <si>
    <t>11 - 29/01/2008</t>
  </si>
  <si>
    <t>182 - 31/3/2008</t>
  </si>
  <si>
    <t>75 - 8/7/2016</t>
  </si>
  <si>
    <t>Trần Minh Nháng</t>
  </si>
  <si>
    <t>03 - 19/10/2010</t>
  </si>
  <si>
    <t>04 - 29/10/2010</t>
  </si>
  <si>
    <t>76 - 8/7/2016</t>
  </si>
  <si>
    <t>153 - 19/11/2003</t>
  </si>
  <si>
    <t>56 - 8/10/2014</t>
  </si>
  <si>
    <t>77 - 8/7/2016</t>
  </si>
  <si>
    <t>PHạm Văn Đô</t>
  </si>
  <si>
    <t>179 - 28/10/2015</t>
  </si>
  <si>
    <t>101 - 4/12/2015</t>
  </si>
  <si>
    <t>79 - 19/8/2016</t>
  </si>
  <si>
    <t>Bùi Xuân Tuường</t>
  </si>
  <si>
    <t>37 - 23/7/2015</t>
  </si>
  <si>
    <t>02 - 01/10/2015</t>
  </si>
  <si>
    <t>80 - 19/8/2016</t>
  </si>
  <si>
    <t>Nguyễn Trung Huỳnh</t>
  </si>
  <si>
    <t>10 - 19/1/2016</t>
  </si>
  <si>
    <t>195 - 1/3/2016</t>
  </si>
  <si>
    <t>81 - 19/8/2016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</si>
  <si>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</si>
  <si>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</si>
  <si>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</si>
  <si>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</si>
  <si>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</si>
  <si>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</si>
  <si>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</si>
  <si>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</si>
  <si>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</si>
  <si>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</si>
  <si>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</si>
  <si>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</si>
  <si>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Nguyễn Thị Kim Dung</t>
  </si>
  <si>
    <t>87 - 10/5/2016</t>
  </si>
  <si>
    <t>85 - 5/9/2016</t>
  </si>
  <si>
    <t>Trương Mạnh Thanh</t>
  </si>
  <si>
    <t>74 - 24/4/2012</t>
  </si>
  <si>
    <t>197 - 4/7/2013</t>
  </si>
  <si>
    <t>86 - 8/9/2016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</si>
  <si>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</si>
  <si>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</si>
  <si>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</si>
  <si>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</si>
  <si>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</si>
  <si>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</si>
  <si>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</si>
  <si>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</si>
  <si>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</si>
  <si>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</si>
  <si>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Mai Hoàng Khanh</t>
  </si>
  <si>
    <t>24 - 17/2/2012</t>
  </si>
  <si>
    <t>139 - 9/4/2012</t>
  </si>
  <si>
    <t>89 - 8/9/2016</t>
  </si>
  <si>
    <t>Nguyễn Thị Mừng ( Bé)</t>
  </si>
  <si>
    <t>164 - 24/10/2011</t>
  </si>
  <si>
    <t>127 - 12/3/2012</t>
  </si>
  <si>
    <t>90 - 8/9/2016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</si>
  <si>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</si>
  <si>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</si>
  <si>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</si>
  <si>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</si>
  <si>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</si>
  <si>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</si>
  <si>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</si>
  <si>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</si>
  <si>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</si>
  <si>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</si>
  <si>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</si>
  <si>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</si>
  <si>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</si>
  <si>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</si>
  <si>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</si>
  <si>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</si>
  <si>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</si>
  <si>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</si>
  <si>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</si>
  <si>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Văn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</si>
  <si>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</si>
  <si>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</si>
  <si>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</si>
  <si>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</si>
  <si>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</si>
  <si>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</si>
  <si>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</si>
  <si>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Huyền Trang</t>
  </si>
  <si>
    <t>198 - 24/11/2015</t>
  </si>
  <si>
    <t>130 - 6/1/2016</t>
  </si>
  <si>
    <t>98 - 8/9/2016</t>
  </si>
  <si>
    <t>99 - 8/9/2016</t>
  </si>
  <si>
    <t>197 - 24/11/2015</t>
  </si>
  <si>
    <t>131 - 6/1/2016</t>
  </si>
  <si>
    <t xml:space="preserve">Trần Thị Thu Trang </t>
  </si>
  <si>
    <t>128 - 29/6/2016</t>
  </si>
  <si>
    <t>363 - 2/8/2016</t>
  </si>
  <si>
    <t>101 - 9/9/2016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</si>
  <si>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</si>
  <si>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</si>
  <si>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</si>
  <si>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</si>
  <si>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</si>
  <si>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</si>
  <si>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>Nguyễn Văn Trí</t>
  </si>
  <si>
    <t>Đ Hòa</t>
  </si>
  <si>
    <t>13 - 21/1/2016</t>
  </si>
  <si>
    <t>210 - 1/3/2016</t>
  </si>
  <si>
    <t>105 - 8/9/2016</t>
  </si>
  <si>
    <t xml:space="preserve">Bùi Văn Cường </t>
  </si>
  <si>
    <t>64 - 22/4/2016</t>
  </si>
  <si>
    <t>316 - 17/6/2016</t>
  </si>
  <si>
    <t>106 - 8/9/2016</t>
  </si>
  <si>
    <t>Phạm Thị Thân - Đ Hòa</t>
  </si>
  <si>
    <t>01 - 1/6/2012</t>
  </si>
  <si>
    <t>20 - 16/12/2014</t>
  </si>
  <si>
    <t>107 - 8/9/2016</t>
  </si>
  <si>
    <t>Đoàn Thị Thúy Hương</t>
  </si>
  <si>
    <t>93 - 23/5/2016</t>
  </si>
  <si>
    <t>328 - 1/7/2016</t>
  </si>
  <si>
    <t>108 - 8/9/2016</t>
  </si>
  <si>
    <t>Vũ Xuân Thoa -</t>
  </si>
  <si>
    <t>39 - 31/12/2008</t>
  </si>
  <si>
    <t>06 - 12/1/2009</t>
  </si>
  <si>
    <t>109 - 8/9/2016</t>
  </si>
  <si>
    <t>Hoàng Văn Tác</t>
  </si>
  <si>
    <t>V Phúc</t>
  </si>
  <si>
    <t>31 - 13/2/2015</t>
  </si>
  <si>
    <t>286 - 5/5/2016</t>
  </si>
  <si>
    <t>111 - 9/9/2016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</si>
  <si>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</si>
  <si>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</si>
  <si>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</si>
  <si>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</si>
  <si>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</si>
  <si>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</si>
  <si>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</si>
  <si>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</si>
  <si>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</si>
  <si>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</si>
  <si>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>Khiếu Thùy Dương</t>
  </si>
  <si>
    <t>103 - 16/6/2016</t>
  </si>
  <si>
    <t>357 - 1/8/2016</t>
  </si>
  <si>
    <t>Bùi Xuân Luân</t>
  </si>
  <si>
    <t>34 - 23/2/2016</t>
  </si>
  <si>
    <t>235 - 4/4/2016</t>
  </si>
  <si>
    <t>117 - 12/9/2016</t>
  </si>
  <si>
    <t xml:space="preserve">Nguyễn Thị Dung </t>
  </si>
  <si>
    <t>169 - 27/8/2007</t>
  </si>
  <si>
    <t>10 - 19/1/2015</t>
  </si>
  <si>
    <t>119 - 12/9/2016</t>
  </si>
  <si>
    <t>104 - 9/9/1998</t>
  </si>
  <si>
    <t>42 - 28/10/2008</t>
  </si>
  <si>
    <t>120 - 12/9/2016</t>
  </si>
  <si>
    <t xml:space="preserve">Hoàng Thị Thanh </t>
  </si>
  <si>
    <t>222 - 24/12/2014</t>
  </si>
  <si>
    <t>182 - 2/2/2015</t>
  </si>
  <si>
    <t>122 - 13/9/2016</t>
  </si>
  <si>
    <t>Hoàng Văn Hợi</t>
  </si>
  <si>
    <t>102 - 4/7/2012</t>
  </si>
  <si>
    <t>53 - 10/12/2012</t>
  </si>
  <si>
    <t>123 - 13/9/2016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</si>
  <si>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</si>
  <si>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</si>
  <si>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</si>
  <si>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</si>
  <si>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</si>
  <si>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</si>
  <si>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</si>
  <si>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</si>
  <si>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</si>
  <si>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</si>
  <si>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</si>
  <si>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</si>
  <si>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</si>
  <si>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</si>
  <si>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</si>
  <si>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97 - 13/8/2007</t>
  </si>
  <si>
    <t>45 - 12/11/2007</t>
  </si>
  <si>
    <t>128 - 13/9/2016</t>
  </si>
  <si>
    <t>Ngô Thị Hà</t>
  </si>
  <si>
    <t>101 - 16/8/2007</t>
  </si>
  <si>
    <t>38 - 5/11/2007</t>
  </si>
  <si>
    <t>129 - 13/9/2016</t>
  </si>
  <si>
    <t>Trần Văn Nhi</t>
  </si>
  <si>
    <t>166 - 29/12/2009</t>
  </si>
  <si>
    <t>101 - 12/4/2010</t>
  </si>
  <si>
    <t>130 - 13/9/2016</t>
  </si>
  <si>
    <t>Phạm Thị Hải</t>
  </si>
  <si>
    <t>06 - 6/12/1998</t>
  </si>
  <si>
    <t>214 - 5/6/2013</t>
  </si>
  <si>
    <t>131 - 13/9/2016</t>
  </si>
  <si>
    <t>Đào Văn Khoa</t>
  </si>
  <si>
    <t>01 - 10/1/2008</t>
  </si>
  <si>
    <t>22 - 3/6/2008</t>
  </si>
  <si>
    <t>133 - 20/9/2016</t>
  </si>
  <si>
    <t>đào Văn Thoại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</si>
  <si>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</si>
  <si>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</si>
  <si>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</si>
  <si>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</si>
  <si>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</si>
  <si>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</si>
  <si>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</si>
  <si>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34 - 10/11/2009</t>
  </si>
  <si>
    <t>83 - 22/2/2010</t>
  </si>
  <si>
    <t>136 - 15/9/2016</t>
  </si>
  <si>
    <t>Phạm Văn Tư</t>
  </si>
  <si>
    <t>136 - 8/6/2015</t>
  </si>
  <si>
    <t>109 - 15/12/2015</t>
  </si>
  <si>
    <t>137 - 15/9/2016</t>
  </si>
  <si>
    <t>Hà Huy Thành</t>
  </si>
  <si>
    <t>36 - 4/11/2015</t>
  </si>
  <si>
    <t>138 - 15/9/2016</t>
  </si>
  <si>
    <t>39 - 4/11/2015</t>
  </si>
  <si>
    <t>139 - 15/9/2016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</si>
  <si>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</si>
  <si>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</si>
  <si>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</si>
  <si>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</si>
  <si>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</si>
  <si>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</si>
  <si>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Vũ Thị Mai Hương</t>
  </si>
  <si>
    <t>81 - 11/5/2016</t>
  </si>
  <si>
    <t>308 - 17/6/2016</t>
  </si>
  <si>
    <t>142 - 15/9/2016</t>
  </si>
  <si>
    <t>Trần Văn Thuân</t>
  </si>
  <si>
    <t>01 - 4/1/2016</t>
  </si>
  <si>
    <t>200 - 1/3/2016</t>
  </si>
  <si>
    <t>143 - 15/9/2016</t>
  </si>
  <si>
    <t>10 - 10/3/2016</t>
  </si>
  <si>
    <t>281 - 4/5/2016</t>
  </si>
  <si>
    <t>144 - 15/9/2016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</si>
  <si>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</si>
  <si>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</si>
  <si>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</si>
  <si>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</si>
  <si>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</si>
  <si>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</si>
  <si>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</si>
  <si>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</si>
  <si>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49 - 12/5/2009</t>
  </si>
  <si>
    <t>190 - 30/5/2011</t>
  </si>
  <si>
    <t>147 - 15/9/2016</t>
  </si>
  <si>
    <t>24 - 26/2/2013</t>
  </si>
  <si>
    <t>228 - 19/6/2013</t>
  </si>
  <si>
    <t>150 - 16/9/2016</t>
  </si>
  <si>
    <t>Hoàng Văn Sơn</t>
  </si>
  <si>
    <t>Hoàng Văn Hà</t>
  </si>
  <si>
    <t>Vũ Mạnh Hiển</t>
  </si>
  <si>
    <t>Quang trung</t>
  </si>
  <si>
    <t>Lại Tiến Thành</t>
  </si>
  <si>
    <t>02 - 6/1/2014</t>
  </si>
  <si>
    <t>263 - 21/4/2014</t>
  </si>
  <si>
    <t>152 - 16/9/2016</t>
  </si>
  <si>
    <t>Phạm Quang Vinh</t>
  </si>
  <si>
    <t>02 - 21/2/2014</t>
  </si>
  <si>
    <t>01 - 3/10/2014</t>
  </si>
  <si>
    <t>153 - 16/9/2016</t>
  </si>
  <si>
    <t>Phí Quang Lương</t>
  </si>
  <si>
    <t>99 - 22/6/2012</t>
  </si>
  <si>
    <t>03 - 11/10/2012</t>
  </si>
  <si>
    <t>14, 15/9/2016</t>
  </si>
  <si>
    <t>154 - 16/9/2016</t>
  </si>
  <si>
    <t>Phí Quang Hiếu</t>
  </si>
  <si>
    <t>Đặng Tuấn Anh</t>
  </si>
  <si>
    <t>Đặng Ngọc Ánh</t>
  </si>
  <si>
    <t>Phạm Hồng Cường</t>
  </si>
  <si>
    <t>Trần Xuân Nhạc</t>
  </si>
  <si>
    <t>Lương Xuân Tú</t>
  </si>
  <si>
    <t>75 - 28/8/2016</t>
  </si>
  <si>
    <t>430 - 5/9/2016</t>
  </si>
  <si>
    <t>159 - 19/9/2016</t>
  </si>
  <si>
    <t>Nguyễn Đức Hùng</t>
  </si>
  <si>
    <t>30 - 14/4/2016</t>
  </si>
  <si>
    <t>354 - 27/7/2016</t>
  </si>
  <si>
    <t>160 - 19/9/2016</t>
  </si>
  <si>
    <t>Trần Huy Hà</t>
  </si>
  <si>
    <t>100 - 15/6/2016</t>
  </si>
  <si>
    <t>355 - 1/8/2016</t>
  </si>
  <si>
    <t>161 - 19/9/2016</t>
  </si>
  <si>
    <t>103 - 10/7/2015</t>
  </si>
  <si>
    <t>461 - 19/8/2015</t>
  </si>
  <si>
    <t>164 - 19/9/2016</t>
  </si>
  <si>
    <t>Nguyễn Văn Lâm</t>
  </si>
  <si>
    <t>460 - 19/8/2015</t>
  </si>
  <si>
    <t>165 - 19/9/2016</t>
  </si>
  <si>
    <t>Bùi Đình Hưởng</t>
  </si>
  <si>
    <t>455 - 19/8/2015</t>
  </si>
  <si>
    <t>166 - 19/9/2016</t>
  </si>
  <si>
    <t>Trịnh Duy Chinh</t>
  </si>
  <si>
    <t>463 - 19/8/2015</t>
  </si>
  <si>
    <t>167 - 19/9/2016</t>
  </si>
  <si>
    <t>Bùi Văn Truy</t>
  </si>
  <si>
    <t>457 - 19/8/2015</t>
  </si>
  <si>
    <t>168 - 19/9/2016</t>
  </si>
  <si>
    <t>Nguyễn Ngọc Thuyên</t>
  </si>
  <si>
    <t>459 - 19/8/2015</t>
  </si>
  <si>
    <t>169 - 19/9/2016</t>
  </si>
  <si>
    <t>Nguyễn Văn Thọ</t>
  </si>
  <si>
    <t>12 - 20/1/2016</t>
  </si>
  <si>
    <t>184 - 23/2/2016</t>
  </si>
  <si>
    <t>170 - 19/9/2016</t>
  </si>
  <si>
    <t>Nguyễn Văn Tú</t>
  </si>
  <si>
    <t>462 - 19/8/2015</t>
  </si>
  <si>
    <t>171 - 19/9/2016</t>
  </si>
  <si>
    <t>Vũ Thị Vinh</t>
  </si>
  <si>
    <t>122 - 30/7/2012</t>
  </si>
  <si>
    <t>78 - 10/12/2012</t>
  </si>
  <si>
    <t>172 - 19/9/2016</t>
  </si>
  <si>
    <t>27 - 31/8/2015</t>
  </si>
  <si>
    <t>229 - 21/3/2016</t>
  </si>
  <si>
    <t>173 - 19/9/2016</t>
  </si>
  <si>
    <t>Lê Thanh Hướng</t>
  </si>
  <si>
    <t>36 - 17/7/2012</t>
  </si>
  <si>
    <t>135 - 2/4/2013</t>
  </si>
  <si>
    <t>Án phi</t>
  </si>
  <si>
    <t>174 - 19/9/2016</t>
  </si>
  <si>
    <t>175 - 19/9/2016</t>
  </si>
  <si>
    <t>Trương Văn Dũng</t>
  </si>
  <si>
    <t>176 - 19/9/2016</t>
  </si>
  <si>
    <t>Nguyễn Văn Nhận</t>
  </si>
  <si>
    <t>18 - 31/7/2012</t>
  </si>
  <si>
    <t>157 - 20/8/2012</t>
  </si>
  <si>
    <t>177 - 19/9/2016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</si>
  <si>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</si>
  <si>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</si>
  <si>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</si>
  <si>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</si>
  <si>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</si>
  <si>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</si>
  <si>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</si>
  <si>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</si>
  <si>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</si>
  <si>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</si>
  <si>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</si>
  <si>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Phan Quốc Thái</t>
  </si>
  <si>
    <t>70 - 29/9/2011</t>
  </si>
  <si>
    <t>65 - 5/12/2011</t>
  </si>
  <si>
    <t>181 - 19/9/2016</t>
  </si>
  <si>
    <t>Đỗ Hồng Lực</t>
  </si>
  <si>
    <t>92 - 7/6/2016</t>
  </si>
  <si>
    <t>337 - 18/7/2016</t>
  </si>
  <si>
    <t>185 - 19/9/2016</t>
  </si>
  <si>
    <t>Trần Đình Sang</t>
  </si>
  <si>
    <t>99 - 30/12/2009</t>
  </si>
  <si>
    <t>39 - 15/1/2010</t>
  </si>
  <si>
    <t>186 - 19/9/2016</t>
  </si>
  <si>
    <t>06 - 24/1/2011</t>
  </si>
  <si>
    <t>187 - 19/9/2016</t>
  </si>
  <si>
    <t>03 - 30/10/2009</t>
  </si>
  <si>
    <t>cấp dưỡng</t>
  </si>
  <si>
    <t>188 - 19/9/2016</t>
  </si>
  <si>
    <t>189 - 19/9/2016</t>
  </si>
  <si>
    <t>126 - 29/6/2016</t>
  </si>
  <si>
    <t>387 - 2/8/2016</t>
  </si>
  <si>
    <t>190 - 20/9/2016</t>
  </si>
  <si>
    <t>Dương Văn Hợp</t>
  </si>
  <si>
    <t>388 - 2/8/2016</t>
  </si>
  <si>
    <t>191 - 20/9/2016</t>
  </si>
  <si>
    <t>Hà Văn Sáng</t>
  </si>
  <si>
    <t>390 - 2/8/2016</t>
  </si>
  <si>
    <t>192 - 20/9/2016</t>
  </si>
  <si>
    <t>Nguyễn Văn Dung</t>
  </si>
  <si>
    <t>391 - 2/8/2016</t>
  </si>
  <si>
    <t>193 - 20/9/2016</t>
  </si>
  <si>
    <t>Hà Văn Danh</t>
  </si>
  <si>
    <t>392 - 2/8/2016</t>
  </si>
  <si>
    <t>194 - 20/9/2016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</si>
  <si>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</si>
  <si>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</si>
  <si>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</si>
  <si>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</si>
  <si>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</si>
  <si>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</si>
  <si>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13 - 14/6/2012</t>
  </si>
  <si>
    <t>07 - 27/11/2012</t>
  </si>
  <si>
    <t>199 - 20/9/2016</t>
  </si>
  <si>
    <t>02 - 27/11/2012</t>
  </si>
  <si>
    <t>200 - 20/9/2016</t>
  </si>
  <si>
    <t>Đinh Công Vương</t>
  </si>
  <si>
    <t>138  19/7/2016</t>
  </si>
  <si>
    <t>419 - 1/9/2016</t>
  </si>
  <si>
    <t>201 - 20/9/2016</t>
  </si>
  <si>
    <t>Tô Thanh Nghị</t>
  </si>
  <si>
    <t>136 - 18/7/2016</t>
  </si>
  <si>
    <t>420 - 1/9/2016</t>
  </si>
  <si>
    <t>202 - 20/9/2016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</si>
  <si>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</si>
  <si>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</si>
  <si>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</si>
  <si>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</si>
  <si>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</si>
  <si>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</si>
  <si>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</si>
  <si>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</si>
  <si>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</si>
  <si>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</si>
  <si>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</si>
  <si>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</si>
  <si>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Nguyễn Văn Toại</t>
  </si>
  <si>
    <t>22 - 11/5/2016</t>
  </si>
  <si>
    <t>353 - 26/7/2016</t>
  </si>
  <si>
    <t>207 - 20/9/2016</t>
  </si>
  <si>
    <t>Nguyễn Đình Huy</t>
  </si>
  <si>
    <t>129 - 30/6/2016</t>
  </si>
  <si>
    <t>434 - 5/9/2016</t>
  </si>
  <si>
    <t>208 - 20/9/2016</t>
  </si>
  <si>
    <t>Phạm Huy Hoàng</t>
  </si>
  <si>
    <t>270 - 20/4/2016</t>
  </si>
  <si>
    <t>211 - 20/9/2016</t>
  </si>
  <si>
    <t>Hoàng Văn Lâm</t>
  </si>
  <si>
    <t>06 - 22/1/2015</t>
  </si>
  <si>
    <t>210 - 5/3/2015</t>
  </si>
  <si>
    <t>213 - 20/9/2016</t>
  </si>
  <si>
    <t>Đỗ Minh Tuấn</t>
  </si>
  <si>
    <t>187 - 12/11/2012</t>
  </si>
  <si>
    <t>159 - 13/5/2013</t>
  </si>
  <si>
    <t>214 - 20/9/2016</t>
  </si>
  <si>
    <t>Vũ Mạnh Hiền</t>
  </si>
  <si>
    <t>125 - 27/8/2015</t>
  </si>
  <si>
    <t>05 - 5/10/2015</t>
  </si>
  <si>
    <t>215 - 20/9/2016</t>
  </si>
  <si>
    <t>85 - 19/11/2015</t>
  </si>
  <si>
    <t>197 - 1/3/2016</t>
  </si>
  <si>
    <t>216 - 20/9/2016</t>
  </si>
  <si>
    <t>Nguyễn Văn Mạc</t>
  </si>
  <si>
    <t>12 - 13/7/2006</t>
  </si>
  <si>
    <t>04 - 3/10/2016</t>
  </si>
  <si>
    <t>217 - 20/9/2016</t>
  </si>
  <si>
    <t>Đào Thị Gái</t>
  </si>
  <si>
    <t>Hoàng Thung (Phùng)</t>
  </si>
  <si>
    <t>04 - 6/11/2008</t>
  </si>
  <si>
    <t>218 - 20/9/2016</t>
  </si>
  <si>
    <t>05 - 6/11/2008</t>
  </si>
  <si>
    <t>219 - 20/9/2016</t>
  </si>
  <si>
    <t>Phạm Quang Dương</t>
  </si>
  <si>
    <t>19 - 27/4/1999</t>
  </si>
  <si>
    <t>269 - 20/4/2016</t>
  </si>
  <si>
    <t>220 - 20/9/2016</t>
  </si>
  <si>
    <t>Cty TNHH Phú Sơn TB</t>
  </si>
  <si>
    <t>01 - 12/3/2009</t>
  </si>
  <si>
    <t>02 - 30/10/2009</t>
  </si>
  <si>
    <t>221 - 20/9/2016</t>
  </si>
  <si>
    <t>156 - 17/9/2012</t>
  </si>
  <si>
    <t>85 - 2/12/2013</t>
  </si>
  <si>
    <t>222 - 20/9/2016</t>
  </si>
  <si>
    <t>Phạm Văn Thịnh</t>
  </si>
  <si>
    <t>34 - 18/11/2008</t>
  </si>
  <si>
    <t>234 - 1/4/2016</t>
  </si>
  <si>
    <t>223 - 20/9/2016</t>
  </si>
  <si>
    <t>14 - 21/4/2009</t>
  </si>
  <si>
    <t>233 - 1/4/2016</t>
  </si>
  <si>
    <t>224 - 20/9/2016</t>
  </si>
  <si>
    <t>Nguyễn Anh Đại</t>
  </si>
  <si>
    <t>06 - 26/5/2009</t>
  </si>
  <si>
    <t>23 - 8/7/2009</t>
  </si>
  <si>
    <t>225 - 20/9/2016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</si>
  <si>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</si>
  <si>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</si>
  <si>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</si>
  <si>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</si>
  <si>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</si>
  <si>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</si>
  <si>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Phan Văn Hiển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</si>
  <si>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</si>
  <si>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</si>
  <si>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</si>
  <si>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</si>
  <si>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</si>
  <si>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</si>
  <si>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</si>
  <si>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</si>
  <si>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</si>
  <si>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</si>
  <si>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</si>
  <si>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</si>
  <si>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</si>
  <si>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</si>
  <si>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</si>
  <si>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13 - 12/6/2014</t>
  </si>
  <si>
    <t>03 - 3/10/2014</t>
  </si>
  <si>
    <t>235 - 21/9/2016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</si>
  <si>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</si>
  <si>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</si>
  <si>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</si>
  <si>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</si>
  <si>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</si>
  <si>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</si>
  <si>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</si>
  <si>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</si>
  <si>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</si>
  <si>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</si>
  <si>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</si>
  <si>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</si>
  <si>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</si>
  <si>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</si>
  <si>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</si>
  <si>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</si>
  <si>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</si>
  <si>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</si>
  <si>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</si>
  <si>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</si>
  <si>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</si>
  <si>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</si>
  <si>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</si>
  <si>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</si>
  <si>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</si>
  <si>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</si>
  <si>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</si>
  <si>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</si>
  <si>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</si>
  <si>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</si>
  <si>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</si>
  <si>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</si>
  <si>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</si>
  <si>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</si>
  <si>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</si>
  <si>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</si>
  <si>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</si>
  <si>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Lê Quang Trung</t>
  </si>
  <si>
    <t>60 - 28/5/2015</t>
  </si>
  <si>
    <t>409 - 18/8/2016</t>
  </si>
  <si>
    <t>249 - 23/9/2016</t>
  </si>
  <si>
    <t>Nguyễn Văn Đức</t>
  </si>
  <si>
    <t>101 - 15/6/2016</t>
  </si>
  <si>
    <t>382 - 2/8/2016</t>
  </si>
  <si>
    <t>250- 23/9/2016</t>
  </si>
  <si>
    <t>Vũ Văn Bôn</t>
  </si>
  <si>
    <t>Trịnh Viết Ba</t>
  </si>
  <si>
    <t>Vũ Thư</t>
  </si>
  <si>
    <t>106 - 17/6/2016</t>
  </si>
  <si>
    <t>364 - 2/8/2016</t>
  </si>
  <si>
    <t>251 - 23/9/2016</t>
  </si>
  <si>
    <t>47 - 2/3/2016</t>
  </si>
  <si>
    <t>265 - 20/4/2016</t>
  </si>
  <si>
    <t>252 - 23/9/2016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</si>
  <si>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</si>
  <si>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</si>
  <si>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</si>
  <si>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</si>
  <si>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</si>
  <si>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</si>
  <si>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</si>
  <si>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</si>
  <si>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</si>
  <si>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</si>
  <si>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</si>
  <si>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</si>
  <si>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</si>
  <si>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</si>
  <si>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</si>
  <si>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</si>
  <si>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</si>
  <si>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</si>
  <si>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</si>
  <si>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</si>
  <si>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</si>
  <si>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</si>
  <si>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</si>
  <si>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</si>
  <si>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</si>
  <si>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Bùi Văn Hậu</t>
  </si>
  <si>
    <t>Hưng hà</t>
  </si>
  <si>
    <t>206 - 9/12/2015</t>
  </si>
  <si>
    <t>145 - 20/1/2016</t>
  </si>
  <si>
    <t>258 - 29/9/2016</t>
  </si>
  <si>
    <t>71 - 29/7/2016</t>
  </si>
  <si>
    <t>07 - 4/10/2016</t>
  </si>
  <si>
    <t>02 - 2/11/2016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</si>
  <si>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</si>
  <si>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</si>
  <si>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</si>
  <si>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</si>
  <si>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</si>
  <si>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</si>
  <si>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</si>
  <si>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</si>
  <si>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</si>
  <si>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</si>
  <si>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Nguyễn Ngọc Tú</t>
  </si>
  <si>
    <t>149 - 9/8/2016</t>
  </si>
  <si>
    <t>14 - 5/10/2016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</si>
  <si>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</si>
  <si>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</si>
  <si>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</si>
  <si>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</si>
  <si>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</si>
  <si>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</si>
  <si>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</si>
  <si>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Nguyễn Trọng Tuấn</t>
  </si>
  <si>
    <t>186 - 30/9/2016</t>
  </si>
  <si>
    <t>67 - 2/11/2016</t>
  </si>
  <si>
    <t>14 - 19/12/2106</t>
  </si>
  <si>
    <t>Trần Mạnh Thắng</t>
  </si>
  <si>
    <t>134 - 1/12/2011</t>
  </si>
  <si>
    <t>98 - 8/12/2016</t>
  </si>
  <si>
    <t>15 - 23/12/2016</t>
  </si>
  <si>
    <t>Ngô Thị Liên</t>
  </si>
  <si>
    <t>203 - 22/11/2016</t>
  </si>
  <si>
    <t>106 - 3/1/2017</t>
  </si>
  <si>
    <t>án phi</t>
  </si>
  <si>
    <t>16 - 16/2/2017</t>
  </si>
  <si>
    <t>phat</t>
  </si>
  <si>
    <t>Khổng Vũ Hưng</t>
  </si>
  <si>
    <t>141 - 20/7/2016</t>
  </si>
  <si>
    <t>28 - 5/10/2016</t>
  </si>
  <si>
    <t>17 - 17/2/2017</t>
  </si>
  <si>
    <t>Nguyễn Thị Năm</t>
  </si>
  <si>
    <t>74 - 19/11/2014</t>
  </si>
  <si>
    <t>399 - 5/8/2016</t>
  </si>
  <si>
    <t>18 - 24/2/2017</t>
  </si>
  <si>
    <t>Hoàng Thị Hằng</t>
  </si>
  <si>
    <t>40 - 1/8/2016</t>
  </si>
  <si>
    <t>59 - 24/10/2016</t>
  </si>
  <si>
    <t>Án phí HSST</t>
  </si>
  <si>
    <t>19 - 21/3/2017</t>
  </si>
  <si>
    <t>Án phí DSST</t>
  </si>
  <si>
    <t>07 - 25/11/2016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</si>
  <si>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</si>
  <si>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</si>
  <si>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</si>
  <si>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</si>
  <si>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</si>
  <si>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</si>
  <si>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</si>
  <si>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Đoàn Thị Tuyết</t>
  </si>
  <si>
    <t>01 - 3/1/2017</t>
  </si>
  <si>
    <t>145 - 16/2/2017</t>
  </si>
  <si>
    <t>24 - 21/3/2017</t>
  </si>
  <si>
    <t>142 - 27/7/2016</t>
  </si>
  <si>
    <t>418 - 1/9/2016</t>
  </si>
  <si>
    <t>25 - 22/3/2017</t>
  </si>
  <si>
    <t>104 - 27/8/2009</t>
  </si>
  <si>
    <t>93 - 14/12/2010</t>
  </si>
  <si>
    <t>26 - 23/3/2017</t>
  </si>
  <si>
    <t>137 - 2/11/2010</t>
  </si>
  <si>
    <t>102 - 25/12/2010</t>
  </si>
  <si>
    <t>27 - 23/3/2017</t>
  </si>
  <si>
    <t>159 - 8/12/2009</t>
  </si>
  <si>
    <t>81 - 1/4/2010</t>
  </si>
  <si>
    <t>28 - 23/3/2017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</si>
  <si>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</si>
  <si>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</si>
  <si>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</si>
  <si>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</si>
  <si>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</si>
  <si>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</si>
  <si>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Bùi DĐình Ninh</t>
  </si>
  <si>
    <t>232 - 26/12/2016</t>
  </si>
  <si>
    <t>150 - 17/2/2017</t>
  </si>
  <si>
    <t>32 - 31/3/2017</t>
  </si>
  <si>
    <t>Hoàng Thị Hồng Hiên</t>
  </si>
  <si>
    <t>207 - 24/11/2016</t>
  </si>
  <si>
    <t>108 - 3/1/2017</t>
  </si>
  <si>
    <t>33 - 31/3/2017</t>
  </si>
  <si>
    <t>14 - 24/1/2017</t>
  </si>
  <si>
    <t>173 - 2/3/2017</t>
  </si>
  <si>
    <t>34 - 3/4/2017</t>
  </si>
  <si>
    <t>Vũ Công Luận</t>
  </si>
  <si>
    <t>03 - 16/1/2017</t>
  </si>
  <si>
    <t>158 - 1/3/2017</t>
  </si>
  <si>
    <t>35 - 3/4/2017</t>
  </si>
  <si>
    <t>159 - 1/3/2017</t>
  </si>
  <si>
    <t>36 - 3/4/2017</t>
  </si>
  <si>
    <t>Trần Văn Nhượng</t>
  </si>
  <si>
    <t>06 - 3/3/2016</t>
  </si>
  <si>
    <t>41 - 11/10/2016</t>
  </si>
  <si>
    <t>37 - 21/4/2017</t>
  </si>
  <si>
    <t>Cty Giấy Hoàng Long</t>
  </si>
  <si>
    <t>Tiền phong</t>
  </si>
  <si>
    <t>01 - 26/9/2013</t>
  </si>
  <si>
    <t>06 - 1/1/2013</t>
  </si>
  <si>
    <t>38 - 24/4/2017</t>
  </si>
  <si>
    <t>Nguyễn Đình Ngư</t>
  </si>
  <si>
    <t>182 - 28/11/2011</t>
  </si>
  <si>
    <t>115 - 13/2/2012</t>
  </si>
  <si>
    <t>39 - 11/5/2017</t>
  </si>
  <si>
    <t>Đào Văn Ruẩn</t>
  </si>
  <si>
    <t>66 - 17/6/2009</t>
  </si>
  <si>
    <t>88 - 14/12/2010</t>
  </si>
  <si>
    <t>40 - 11/5/2017</t>
  </si>
  <si>
    <t>Đào Xuân Thắng</t>
  </si>
  <si>
    <t>Đoàn Văn Tuệ</t>
  </si>
  <si>
    <t>22 - 14/7/2010</t>
  </si>
  <si>
    <t>11 - 29/10/2010</t>
  </si>
  <si>
    <t>41 - 11/5/2017</t>
  </si>
  <si>
    <t>133 - 26/10/2010</t>
  </si>
  <si>
    <t>01 - 10/10/2011</t>
  </si>
  <si>
    <t>42 - 11/5/2017</t>
  </si>
  <si>
    <t>Nguyễn Văn Hoàng</t>
  </si>
  <si>
    <t>43 - 24/5/2017</t>
  </si>
  <si>
    <t>Dương Văn Thị</t>
  </si>
  <si>
    <t>44 - 24/5/2017</t>
  </si>
  <si>
    <t>NGUYỄN HOÀNG TUYỂN</t>
  </si>
  <si>
    <t>AN VŨ</t>
  </si>
  <si>
    <t>59-15.8.13</t>
  </si>
  <si>
    <t>28-01.10.13</t>
  </si>
  <si>
    <t>TRẦN QUANG ĐẠI</t>
  </si>
  <si>
    <t>148-15.12.15</t>
  </si>
  <si>
    <t>39.18.5.16</t>
  </si>
  <si>
    <t>ĐỖ VĂN DŨNG</t>
  </si>
  <si>
    <t>10-7.4.15</t>
  </si>
  <si>
    <t>240-20.4.15</t>
  </si>
  <si>
    <t>BÙI MINH TÂN</t>
  </si>
  <si>
    <t>12-13.3.14</t>
  </si>
  <si>
    <t>275-17.4.14</t>
  </si>
  <si>
    <t>NGUYỄN VĂN CƯỜNG</t>
  </si>
  <si>
    <t>31-15.8.2007</t>
  </si>
  <si>
    <t>03-9.10.07</t>
  </si>
  <si>
    <t>APDS</t>
  </si>
  <si>
    <t>MAI VĂN GIANG</t>
  </si>
  <si>
    <t>137-27.9.11</t>
  </si>
  <si>
    <t>172-18.3.13</t>
  </si>
  <si>
    <t>VŨ VĂN KHUYẾN</t>
  </si>
  <si>
    <t>73-28.8.07</t>
  </si>
  <si>
    <t>31-11.10.11</t>
  </si>
  <si>
    <t>NGUYỄN HOÀNG HÓA</t>
  </si>
  <si>
    <t>31-04.7.13</t>
  </si>
  <si>
    <t>284-25.7.13</t>
  </si>
  <si>
    <t>NGUYỄN NGỌC QuỲNH</t>
  </si>
  <si>
    <t>AN NINH</t>
  </si>
  <si>
    <t>20-23.6.1998</t>
  </si>
  <si>
    <t>113-15.7.1998</t>
  </si>
  <si>
    <t>NGUYỄN VĂN ĐÔNG</t>
  </si>
  <si>
    <t>24-26.4.16</t>
  </si>
  <si>
    <t>388-3.6.16</t>
  </si>
  <si>
    <t>MAI NGỌC BIÊN</t>
  </si>
  <si>
    <t>389-3.6.16</t>
  </si>
  <si>
    <t>NGUYỄN VĂN MẠNH</t>
  </si>
  <si>
    <t>24.4.16</t>
  </si>
  <si>
    <t>391-3.6.16</t>
  </si>
  <si>
    <t>NGUYỄN VĂN TuẤN</t>
  </si>
  <si>
    <t>387-3.6.16</t>
  </si>
  <si>
    <t>LƯƠNG VĂN SÁNG</t>
  </si>
  <si>
    <t>108-9.12.15</t>
  </si>
  <si>
    <t>213-13.1.16</t>
  </si>
  <si>
    <t>CHU CÔNG NHIÊN</t>
  </si>
  <si>
    <t>8-15.1.14</t>
  </si>
  <si>
    <t>250-13.3.14</t>
  </si>
  <si>
    <t>PHẠM ĐÌNH DƯƠNG</t>
  </si>
  <si>
    <t>47-4.7.13</t>
  </si>
  <si>
    <t>307-19.8.13</t>
  </si>
  <si>
    <t>NGUYỄN HỮU LẬP</t>
  </si>
  <si>
    <t>35-29.5.15</t>
  </si>
  <si>
    <t>65-29.6.15</t>
  </si>
  <si>
    <t>BTHS</t>
  </si>
  <si>
    <t>ĐÀO TiẾN ĐẠT</t>
  </si>
  <si>
    <t>61-24.12.12</t>
  </si>
  <si>
    <t>183-9.4.13</t>
  </si>
  <si>
    <t>ĐOÀN VĂN QUÝ</t>
  </si>
  <si>
    <t>AN BÀI</t>
  </si>
  <si>
    <t>37-24.12.15</t>
  </si>
  <si>
    <t>223-2.1.2016</t>
  </si>
  <si>
    <t>BÙI TẤT DŨNG</t>
  </si>
  <si>
    <t>50-23.7.13</t>
  </si>
  <si>
    <t>303-7.8.13</t>
  </si>
  <si>
    <t>PHAN ANH CƯỜNG</t>
  </si>
  <si>
    <t>87-23.10.14</t>
  </si>
  <si>
    <t>105-4.12.14</t>
  </si>
  <si>
    <t>GIANG CÔNG HƯƠNG</t>
  </si>
  <si>
    <t>129-19.8.05</t>
  </si>
  <si>
    <t>139-11.4.06</t>
  </si>
  <si>
    <t>ĐOÀN ĐỨC ĐiỂN</t>
  </si>
  <si>
    <t>245-7.12.1998</t>
  </si>
  <si>
    <t>15-10.10.08</t>
  </si>
  <si>
    <t>NGUYỄN VĂN GiẢNG</t>
  </si>
  <si>
    <t>35-31.12.2007</t>
  </si>
  <si>
    <t>100-23.7.2008</t>
  </si>
  <si>
    <t>PHẠM VĂN HÙNG</t>
  </si>
  <si>
    <t>77-25.8.14</t>
  </si>
  <si>
    <t>50-27.10.14</t>
  </si>
  <si>
    <t>ĐINH THỊ HƯƠNG</t>
  </si>
  <si>
    <t>AN LỄ</t>
  </si>
  <si>
    <t>74-20.8.14</t>
  </si>
  <si>
    <t>29-3.10.14</t>
  </si>
  <si>
    <t>ĐINH THỊ HuỆ</t>
  </si>
  <si>
    <t>02-16.3.11</t>
  </si>
  <si>
    <t>145-28.3.11</t>
  </si>
  <si>
    <t>ĐỖ TiẾN DŨNG</t>
  </si>
  <si>
    <t>45-4.6.14</t>
  </si>
  <si>
    <t>433-84.8.14</t>
  </si>
  <si>
    <t>ĐINH THỊ THÚY</t>
  </si>
  <si>
    <t>30-3.10.14</t>
  </si>
  <si>
    <t>NGUYỄN NGỌC QUANG</t>
  </si>
  <si>
    <t>7-19.2.2009</t>
  </si>
  <si>
    <t>50-27.10.21</t>
  </si>
  <si>
    <t>PHẠM HỮU HUÂN</t>
  </si>
  <si>
    <t>6-24.9.2004</t>
  </si>
  <si>
    <t>21-25.10.2004</t>
  </si>
  <si>
    <t>ĐÀM QUANG THIỆN</t>
  </si>
  <si>
    <t>AN THÁI</t>
  </si>
  <si>
    <t>24-1.4.13</t>
  </si>
  <si>
    <t>25-12.6.13</t>
  </si>
  <si>
    <t>ĐÀM VĂN QUÂN</t>
  </si>
  <si>
    <t>34-17.12.13</t>
  </si>
  <si>
    <t>225-25.2.14</t>
  </si>
  <si>
    <t>ĐÀM VĂN ĐOÀN</t>
  </si>
  <si>
    <t>68-24.9.13</t>
  </si>
  <si>
    <t>109-19.11.13</t>
  </si>
  <si>
    <t>LƯƠNG QUANG HÀNH</t>
  </si>
  <si>
    <t>151-18.11.2003</t>
  </si>
  <si>
    <t>30-11.10.211</t>
  </si>
  <si>
    <t>VŨ VĂN TÔ</t>
  </si>
  <si>
    <t>33-30.3.16</t>
  </si>
  <si>
    <t>434-5.7.16</t>
  </si>
  <si>
    <t>NGUYỄN XUÂN DiỆN</t>
  </si>
  <si>
    <t>AN MỸ</t>
  </si>
  <si>
    <t>03-15.1.15</t>
  </si>
  <si>
    <t>196-5.3.15</t>
  </si>
  <si>
    <t>TRẦN THẾ HUYNH</t>
  </si>
  <si>
    <t>46-28.12.12</t>
  </si>
  <si>
    <t>135-21.2.13</t>
  </si>
  <si>
    <t>VŨ QUANG HƯNG</t>
  </si>
  <si>
    <t>95-16.9.15</t>
  </si>
  <si>
    <t>105-2.11.15</t>
  </si>
  <si>
    <t>APHS + TT</t>
  </si>
  <si>
    <t>VŨ VĂN TRANG</t>
  </si>
  <si>
    <t>06-4.2.15</t>
  </si>
  <si>
    <t>36-12.10.15</t>
  </si>
  <si>
    <t>TRẦN NGỌC HANH</t>
  </si>
  <si>
    <t>27-19.11.15</t>
  </si>
  <si>
    <t>235-21.1.16</t>
  </si>
  <si>
    <t>MỖ ANH TuẤN</t>
  </si>
  <si>
    <t>43-27.9.12</t>
  </si>
  <si>
    <t>133-28.1.13</t>
  </si>
  <si>
    <t>PHẠM VĂN KiỂU</t>
  </si>
  <si>
    <t>35-31.5.11</t>
  </si>
  <si>
    <t>46-11.10.11</t>
  </si>
  <si>
    <t>NGUYỄN VĂN TÀI</t>
  </si>
  <si>
    <t>AN TRÀNG</t>
  </si>
  <si>
    <t>18-18.3.14</t>
  </si>
  <si>
    <t>285-17.4.14</t>
  </si>
  <si>
    <t>VŨ VĂN TẤN</t>
  </si>
  <si>
    <t>18.3.14</t>
  </si>
  <si>
    <t>281-17.4.04</t>
  </si>
  <si>
    <t>PHẠM ĐĂNG QUANG</t>
  </si>
  <si>
    <t>282-17.4.14</t>
  </si>
  <si>
    <t>NGUYỄ PHÚ VỊNH</t>
  </si>
  <si>
    <t>18-183.14</t>
  </si>
  <si>
    <t>280.17.4.14</t>
  </si>
  <si>
    <t>TRẦN VĂN HOAN</t>
  </si>
  <si>
    <t>23-28.3.13</t>
  </si>
  <si>
    <t>67-13.7.15</t>
  </si>
  <si>
    <t>NGUYỄN TiẾN MẠNH</t>
  </si>
  <si>
    <t>QuỲNH XÁ</t>
  </si>
  <si>
    <t>54-23.7.13</t>
  </si>
  <si>
    <t>21-1.10.13</t>
  </si>
  <si>
    <t>MAI ĐÌNH MẠNH</t>
  </si>
  <si>
    <t>430-25.3.11</t>
  </si>
  <si>
    <t>171-5.3.12</t>
  </si>
  <si>
    <t>MAI ĐINH  BÁU</t>
  </si>
  <si>
    <t>124-8.12.2009</t>
  </si>
  <si>
    <t>290-12.9.2011</t>
  </si>
  <si>
    <t>NGUYỄN THỊ YÊN</t>
  </si>
  <si>
    <t>253-26.8.14</t>
  </si>
  <si>
    <t>43-18.5.16</t>
  </si>
  <si>
    <t>nuôi con</t>
  </si>
  <si>
    <t>NGUYỄN THÁI ĐỨC</t>
  </si>
  <si>
    <t>QuỲNH TRANG</t>
  </si>
  <si>
    <t>57-28.8.15</t>
  </si>
  <si>
    <t>12-28.9.15</t>
  </si>
  <si>
    <t>HS</t>
  </si>
  <si>
    <t>DƯƠNG CÔNG LĨNH</t>
  </si>
  <si>
    <t>28-30.11.2011</t>
  </si>
  <si>
    <t>218-12.4.2012</t>
  </si>
  <si>
    <t>NGUYỄN THỊ TÂM</t>
  </si>
  <si>
    <t>7-25.1.13</t>
  </si>
  <si>
    <t>44-26.5.16</t>
  </si>
  <si>
    <t>NGUYỄN VĂN THẮNG</t>
  </si>
  <si>
    <t>AN DỤC</t>
  </si>
  <si>
    <t>15-2.3.16</t>
  </si>
  <si>
    <t>334-26.4.16</t>
  </si>
  <si>
    <t>HOÀNG DÌNHĐẠI</t>
  </si>
  <si>
    <t>335-26.4.16</t>
  </si>
  <si>
    <t>PHẠM VĂN HƯNG</t>
  </si>
  <si>
    <t>75-21-7-15</t>
  </si>
  <si>
    <t>25-18.12.15</t>
  </si>
  <si>
    <t>ĐINH VĂN DŨNG</t>
  </si>
  <si>
    <t>9-11.3.14</t>
  </si>
  <si>
    <t>288-17.4.14</t>
  </si>
  <si>
    <t xml:space="preserve">Nguyễn Viết Thanh </t>
  </si>
  <si>
    <t>Quỳnh Thọ</t>
  </si>
  <si>
    <t>33/HSPT/06.5.2014 Tòa Thái Bình</t>
  </si>
  <si>
    <t>328.23.5.2014</t>
  </si>
  <si>
    <t>73/24.9.2015</t>
  </si>
  <si>
    <t xml:space="preserve">Nguyễn Thị Thủy </t>
  </si>
  <si>
    <t>39/HNGĐ/12.11.2013 Tòa Quỳnh PHụ</t>
  </si>
  <si>
    <t>146/13.01.2014</t>
  </si>
  <si>
    <t>74/24.9.2015</t>
  </si>
  <si>
    <t>Nguyễn mạnh Luân</t>
  </si>
  <si>
    <t>327/23.5.2014</t>
  </si>
  <si>
    <t>75/24.9.2015</t>
  </si>
  <si>
    <t xml:space="preserve">Đỗ Tuấn Cường </t>
  </si>
  <si>
    <t>84/HSST/04.9.2014 Tòa Quỳnh Phụ</t>
  </si>
  <si>
    <t>61.27.10.2014</t>
  </si>
  <si>
    <t>76.24.9.2015</t>
  </si>
  <si>
    <t>Phạm Văn Kiên</t>
  </si>
  <si>
    <t>25/HSST/04.4.2013 Tòa Quỳnh Phụ</t>
  </si>
  <si>
    <t>213/06.5.2013</t>
  </si>
  <si>
    <t>78/24.9.2015</t>
  </si>
  <si>
    <t xml:space="preserve">Nguyễn văn Thuyết </t>
  </si>
  <si>
    <t>37/LHPT/09.10.2006 Tòa Thái Bình</t>
  </si>
  <si>
    <t>43/04.12.2006</t>
  </si>
  <si>
    <t>79/24.9.2015</t>
  </si>
  <si>
    <t>Đào Văn Cổn</t>
  </si>
  <si>
    <t>Quỳnh Khê</t>
  </si>
  <si>
    <t>24/HNGĐ-PT/19.10.2012 TA Thái Bình</t>
  </si>
  <si>
    <t>82/22.11.2012</t>
  </si>
  <si>
    <t>66/24.9.2015</t>
  </si>
  <si>
    <t>Phạm Văn Năm</t>
  </si>
  <si>
    <t>Quỳnh Giao</t>
  </si>
  <si>
    <t>11/HSST/24.4.2012 TA Thái Bình</t>
  </si>
  <si>
    <t>11/05.10.2012</t>
  </si>
  <si>
    <t>67/24.9.2015</t>
  </si>
  <si>
    <t>Phạm Văn Phiêu</t>
  </si>
  <si>
    <t>29/HSPT/22.4.2014 TA Thái Bình</t>
  </si>
  <si>
    <t>304/07.5.2014</t>
  </si>
  <si>
    <t>68/24.9.2015</t>
  </si>
  <si>
    <t>Đoàn Văn Long</t>
  </si>
  <si>
    <t>85/HSST/01.6.2006 TA Thái Bình</t>
  </si>
  <si>
    <t>07/10.10.2008</t>
  </si>
  <si>
    <t>69/24.9.2015</t>
  </si>
  <si>
    <t>nguyễn quang thắng</t>
  </si>
  <si>
    <t>46/HSST 04/8/2016 tòa hưng hà</t>
  </si>
  <si>
    <t>48-10.10.16</t>
  </si>
  <si>
    <t>dđoàn văn long</t>
  </si>
  <si>
    <t>13/HSST 18/3/16 tòa đông hưng</t>
  </si>
  <si>
    <t>44-04.10.16</t>
  </si>
  <si>
    <t>Vũ Tiến Sỹ</t>
  </si>
  <si>
    <t>Quỳnh Hưng</t>
  </si>
  <si>
    <t>54/HSST/23/7/2013 Tòa Quỳnh Phụ</t>
  </si>
  <si>
    <t>23/01.10.2013</t>
  </si>
  <si>
    <t>131/05.10.2015</t>
  </si>
  <si>
    <t>Vũ Tiến Miến</t>
  </si>
  <si>
    <t>05/14/1/2014 Tòa Quỳnh Phụ</t>
  </si>
  <si>
    <t>247/13.3.2014</t>
  </si>
  <si>
    <t>132/05.10.2015</t>
  </si>
  <si>
    <t>Ngô Thế Đoài</t>
  </si>
  <si>
    <t>54/HSST/18/8/20145 Tòa Thái Bình</t>
  </si>
  <si>
    <t>433/10.9.2015</t>
  </si>
  <si>
    <t>133/05.10.2015</t>
  </si>
  <si>
    <t>Vũ Tiến Dũng</t>
  </si>
  <si>
    <t>434/10.9.2015</t>
  </si>
  <si>
    <t>134/05.10.2015</t>
  </si>
  <si>
    <t>Đặng Văn Diễn</t>
  </si>
  <si>
    <t>54/HSST/4/9/2014 Tòa Đông Hưng</t>
  </si>
  <si>
    <t>142/8.01.2015</t>
  </si>
  <si>
    <t>Án phí + Sung công</t>
  </si>
  <si>
    <t>136/05.10.2015</t>
  </si>
  <si>
    <t>Đào Văn Phương</t>
  </si>
  <si>
    <t>Quỳnh Hoa</t>
  </si>
  <si>
    <t>56/HSST/28/2/2014 Tòa Đống Đa, Hn</t>
  </si>
  <si>
    <t>43/13.10.2014</t>
  </si>
  <si>
    <t>138/05.10.2015</t>
  </si>
  <si>
    <t>Nguyễn Hữu Huân</t>
  </si>
  <si>
    <t>30/HSST/26/10/2011 Tòa Hà Nội</t>
  </si>
  <si>
    <t>169/28/2/2012</t>
  </si>
  <si>
    <t>139/05.10.2015</t>
  </si>
  <si>
    <t>Lê Công Quang</t>
  </si>
  <si>
    <t>93/HSST/31/12/2013 Tòa Quỳnh Phụ</t>
  </si>
  <si>
    <t>240/13.3.2014</t>
  </si>
  <si>
    <t>140/05.10.2015</t>
  </si>
  <si>
    <t>Nguyễn Hữu Văn</t>
  </si>
  <si>
    <t>90/HSST/20/12/2013 Tòa Quỳnh Phụ</t>
  </si>
  <si>
    <t>201/14.2.2014</t>
  </si>
  <si>
    <t>141/05.10.2015</t>
  </si>
  <si>
    <t>Phạm Văn Hạnh</t>
  </si>
  <si>
    <t>An Vinh</t>
  </si>
  <si>
    <t>19/HSST/22/3/2013 Tòa Thái Binh</t>
  </si>
  <si>
    <t>182/1.4.2015</t>
  </si>
  <si>
    <t>142/05.10.2015</t>
  </si>
  <si>
    <t>Nguyễn Thu Thủy</t>
  </si>
  <si>
    <t>29/HNGĐPT/4/12/2012 Tòa Thái Binh</t>
  </si>
  <si>
    <t>132/18.1.2015</t>
  </si>
  <si>
    <t>Án phí chia tài sản</t>
  </si>
  <si>
    <t>143/05.10.2015</t>
  </si>
  <si>
    <t>Đinh Ca Ra Oách</t>
  </si>
  <si>
    <t>35/HNGĐPT/30/6/2010 Tòa Thị xã Phú Thọ</t>
  </si>
  <si>
    <t>27/25.10.2010</t>
  </si>
  <si>
    <t>144/05.10.2015</t>
  </si>
  <si>
    <t>Phạm Thị Thao</t>
  </si>
  <si>
    <t>18/HNST/26/6/2013 Tòa Quỳnh Phụ</t>
  </si>
  <si>
    <t>15/01.10.2013</t>
  </si>
  <si>
    <t>145/05.10.2015</t>
  </si>
  <si>
    <t>Nguyễn Quỳnh Trang</t>
  </si>
  <si>
    <t>135/HSST/21/08/2006 Tòa Thái Binh</t>
  </si>
  <si>
    <t>41/11.10.2011</t>
  </si>
  <si>
    <t>146/05.10.2015</t>
  </si>
  <si>
    <t>Nguyễn Hữu Ruần</t>
  </si>
  <si>
    <t>Quỳnh Hội</t>
  </si>
  <si>
    <t>36/HSST/7/04/2015 Tòa Quỳnh Phụ</t>
  </si>
  <si>
    <t>272/16.5.2015</t>
  </si>
  <si>
    <t>Án phí +Phạt</t>
  </si>
  <si>
    <t>147/05.10.2015</t>
  </si>
  <si>
    <t>Nguyễn Tiến Chung</t>
  </si>
  <si>
    <t>273/16.5.2015</t>
  </si>
  <si>
    <t>148/05.10.2015</t>
  </si>
  <si>
    <t>Nguyễn Tiến Cương</t>
  </si>
  <si>
    <t>274/16.5.2015</t>
  </si>
  <si>
    <t>149/05.10.2015</t>
  </si>
  <si>
    <t>Phạm Văn Vương</t>
  </si>
  <si>
    <t>271/16.5.2015</t>
  </si>
  <si>
    <t>150/05.10.2015</t>
  </si>
  <si>
    <t>Bùi Văn Sức</t>
  </si>
  <si>
    <t>07/HSST/23/01/2013 Tòa Quỳnh Phụ</t>
  </si>
  <si>
    <t>64/15.3.2013</t>
  </si>
  <si>
    <t>151/05.10.2015</t>
  </si>
  <si>
    <t>Nguyễn Thị Bỉnh 
Nguyễn Đức Sơn</t>
  </si>
  <si>
    <t>34/HNPT/27/12/2012 Tòa Thái Bình</t>
  </si>
  <si>
    <t>107/14.01.2013</t>
  </si>
  <si>
    <t>152/05.10.2015</t>
  </si>
  <si>
    <t>Hoàng Thị Nhuần
Nguyễn Tiến Quyền</t>
  </si>
  <si>
    <t>26/HNST/1/9/2011 Tòa Quỳnh Phụ</t>
  </si>
  <si>
    <t>19/11.10.2013</t>
  </si>
  <si>
    <t>154/05.10.2015</t>
  </si>
  <si>
    <t>Nguyễn Quang Hưng</t>
  </si>
  <si>
    <t>Quỳnh Côi</t>
  </si>
  <si>
    <t>35/HSST/30/10/2014 Tòa Phù Cừ, Hưng Yên</t>
  </si>
  <si>
    <t>122/18.12.2014</t>
  </si>
  <si>
    <t>Phạt + Sung cồng</t>
  </si>
  <si>
    <t>155/05.10.2015</t>
  </si>
  <si>
    <t>Vũ Thị Hương</t>
  </si>
  <si>
    <t>34/HSST/8/4/2014 Tòa Thành phố Nam Định</t>
  </si>
  <si>
    <t>328/29.6.2015</t>
  </si>
  <si>
    <t>156/05.10.2015</t>
  </si>
  <si>
    <t>Nguyễn Trung Ngọc</t>
  </si>
  <si>
    <t>94/HSST/4/6/2006 Tòa Quỳnh Phụ</t>
  </si>
  <si>
    <t>34/11.10.2011</t>
  </si>
  <si>
    <t>157/05.10.2015</t>
  </si>
  <si>
    <t>Tô Bá Nam</t>
  </si>
  <si>
    <t>76/HSST/22/10/2013 Tòa Quỳnh Phụ</t>
  </si>
  <si>
    <t>123/3.12.2013</t>
  </si>
  <si>
    <t>Án phí +phạt</t>
  </si>
  <si>
    <t>158/05.10.2015</t>
  </si>
  <si>
    <t>Vũ Xuân Dương</t>
  </si>
  <si>
    <t>06/HSST/14/3/2014 Tòa tỉnh Thái Bình</t>
  </si>
  <si>
    <t>321/12.5.2014</t>
  </si>
  <si>
    <t>159/05.10.2015</t>
  </si>
  <si>
    <t>Nguyễn Trọng Lợi</t>
  </si>
  <si>
    <t>Quỳnh Châu</t>
  </si>
  <si>
    <t>50/HSST/28/5/2015 Tòa Quỳnh Phụ</t>
  </si>
  <si>
    <t>334/29.6.2015</t>
  </si>
  <si>
    <t>161/05.10.2015</t>
  </si>
  <si>
    <t>Lưu Vĩnh Thái</t>
  </si>
  <si>
    <t>92/HSPT/11/12/2013 Tòa tỉnh Thái Bình</t>
  </si>
  <si>
    <t>322/13.5.2014</t>
  </si>
  <si>
    <t>164/05.10.2015</t>
  </si>
  <si>
    <t>Lê Xuân Tiệp</t>
  </si>
  <si>
    <t>86/HSPT/23/10/2014 Tòa tỉnh Thái Bình</t>
  </si>
  <si>
    <t>77/5.11.2014</t>
  </si>
  <si>
    <t>165/05.10.2015</t>
  </si>
  <si>
    <t>Nguyễn Trung Trực</t>
  </si>
  <si>
    <t>94/HSST/05/12/2014 Tòa Quỳnh Phụ</t>
  </si>
  <si>
    <t>153/13.1.2015</t>
  </si>
  <si>
    <t>166/05.10.2015</t>
  </si>
  <si>
    <t>An Đồng</t>
  </si>
  <si>
    <t>88/HSST/24/10/2014 Tòa Quỳnh Phụ</t>
  </si>
  <si>
    <t>109/4.12.2014</t>
  </si>
  <si>
    <t>168/05.10.2015</t>
  </si>
  <si>
    <t>Bùi Ngọc Sơn</t>
  </si>
  <si>
    <t>55/HPST/30/7/2014 Tòa tỉnh Thái Bình</t>
  </si>
  <si>
    <t>420/4.8.2014</t>
  </si>
  <si>
    <t>169/05.10.2015</t>
  </si>
  <si>
    <t>Vũ Quang Là</t>
  </si>
  <si>
    <t>71/HSST/15/08/2014 Tòa Quỳnh Phụ</t>
  </si>
  <si>
    <t>26/3.10.2014</t>
  </si>
  <si>
    <t>170/05.10.2015</t>
  </si>
  <si>
    <t>Bùi Xuân Ka
Nguyễn Thị Hồng</t>
  </si>
  <si>
    <t>An Đồng
Quỳnh Hoa</t>
  </si>
  <si>
    <t>29/HNPT/31/12/2013 Tòa tỉnh Thái Bình</t>
  </si>
  <si>
    <t>189/14.2.2014</t>
  </si>
  <si>
    <t>Án phí CTS
Án phí</t>
  </si>
  <si>
    <t>172/05.10.2015</t>
  </si>
  <si>
    <t>Đặng Văn Khuân</t>
  </si>
  <si>
    <t>An Đòng</t>
  </si>
  <si>
    <t>69/HSST/25/9/2013 Tòa Quỳnh Phụ</t>
  </si>
  <si>
    <t>111/19.11.2013</t>
  </si>
  <si>
    <t>174/05.10.2015</t>
  </si>
  <si>
    <t>Nguyễn Văn Lượng</t>
  </si>
  <si>
    <t>30/HSST/12/4/2013 Tòa Thành phố Yên Bái</t>
  </si>
  <si>
    <t>331/30.8.2013</t>
  </si>
  <si>
    <t>175/05.10.2015</t>
  </si>
  <si>
    <t>Đỗ Văn Hùng</t>
  </si>
  <si>
    <t>Đồng Tiến</t>
  </si>
  <si>
    <t>34/HSST/6/7/2011 Tòa Quỳnh Phụ</t>
  </si>
  <si>
    <t>250/12.8.2011</t>
  </si>
  <si>
    <t>176/05.10.2015</t>
  </si>
  <si>
    <t>Vũ Đình Hữu</t>
  </si>
  <si>
    <t>51/10/12/2007 Tòa Quỳnh Phụ</t>
  </si>
  <si>
    <t>128/24.4.2008</t>
  </si>
  <si>
    <t>177/05.10.2015</t>
  </si>
  <si>
    <t>Phạm Văn Băng</t>
  </si>
  <si>
    <t>52/10/7/2013 Tòa Quỳnh Phụ</t>
  </si>
  <si>
    <t>324/19.8.2013</t>
  </si>
  <si>
    <t>178/05.10.2015</t>
  </si>
  <si>
    <t>Nguyễn Hải Quân</t>
  </si>
  <si>
    <t>52/HSST/10/7/2013 Tòa Quỳnh Phụ</t>
  </si>
  <si>
    <t>333/9.9.2013</t>
  </si>
  <si>
    <t>179/05.10.2015</t>
  </si>
  <si>
    <t>Phạm Văn Thuyết</t>
  </si>
  <si>
    <t>58/HNST/6/5/2014 Tòa Quỳnh Phụ</t>
  </si>
  <si>
    <t>332/23.5.2014</t>
  </si>
  <si>
    <t>180/05.10.2015</t>
  </si>
  <si>
    <t>Ngô Viết Nhiều</t>
  </si>
  <si>
    <t>An Khê</t>
  </si>
  <si>
    <t>77/HSST/25/10/2011 Tòa Quỳnh Phụ</t>
  </si>
  <si>
    <t>116/29.12.2011</t>
  </si>
  <si>
    <t>192/05.10.2015</t>
  </si>
  <si>
    <t>Lê Đình Thú</t>
  </si>
  <si>
    <t>77/HSST/5/10/2012 Tòa Quỳnh Phụ</t>
  </si>
  <si>
    <t>94/10.12.2012</t>
  </si>
  <si>
    <t>193/05.10.2015</t>
  </si>
  <si>
    <t>Đỗ Quang Ưng
Chu Thị Ứng</t>
  </si>
  <si>
    <t>28/HNST/30/8/2012 Tòa Quỳnh Phụ</t>
  </si>
  <si>
    <t>104/14.1.2013</t>
  </si>
  <si>
    <t>194/05.10.2015</t>
  </si>
  <si>
    <t>Đỗ Văn Lam</t>
  </si>
  <si>
    <t>278/HSST/30/8/2012 Tòa Cầu Giấy, Hà Nội</t>
  </si>
  <si>
    <t>219/27.5.2013</t>
  </si>
  <si>
    <t>Án phí dân sự</t>
  </si>
  <si>
    <t>195/05.10.2015</t>
  </si>
  <si>
    <t>Đỗ Bá Lợi</t>
  </si>
  <si>
    <t>03/HSST/13/1/2014 Tòa Vĩnh Bảo, Hải Phòng</t>
  </si>
  <si>
    <t>229/3.3,2014</t>
  </si>
  <si>
    <t>196/05.10.2015</t>
  </si>
  <si>
    <t>106/4.12.2014</t>
  </si>
  <si>
    <t>199/05.10.2015</t>
  </si>
  <si>
    <t>Nguyễn Văn Lương</t>
  </si>
  <si>
    <t>53/18/7/2013 Tòa Quỳnh Phụ</t>
  </si>
  <si>
    <t>327/26.8.2013</t>
  </si>
  <si>
    <t>201/05.10.2015</t>
  </si>
  <si>
    <t>Ngô Quang Trãi</t>
  </si>
  <si>
    <t>33/29/5/2012 Tòa Quỳnh Phụ</t>
  </si>
  <si>
    <t>304/9.7.2012</t>
  </si>
  <si>
    <t>202/05.10.2015</t>
  </si>
  <si>
    <t>Đỗ Đình Dũng</t>
  </si>
  <si>
    <t>An Hiệp</t>
  </si>
  <si>
    <t>43/HSST/14/5/2015 Tòa Quỳnh Phụ</t>
  </si>
  <si>
    <t>325/15.6.2015</t>
  </si>
  <si>
    <t>Sung Công</t>
  </si>
  <si>
    <t>203/05.10.2015</t>
  </si>
  <si>
    <t>Vũ Văn Huân</t>
  </si>
  <si>
    <t>43/HSST/29/5/2014 Tòa Quỳnh Phụ</t>
  </si>
  <si>
    <t>419/4.8.2014</t>
  </si>
  <si>
    <t>204/05.10.2015</t>
  </si>
  <si>
    <t>159/HNST/9/12/2014 Tòa Quỳnh Phụ</t>
  </si>
  <si>
    <t>128/19.12.2014</t>
  </si>
  <si>
    <t>205/05.10.2015</t>
  </si>
  <si>
    <t>84/HSST/04/9/2014 Tòa Quỳnh Phụ</t>
  </si>
  <si>
    <t>59/27.10.2014</t>
  </si>
  <si>
    <t>206/05.10.2015</t>
  </si>
  <si>
    <t>Đỗ Đắc Nam</t>
  </si>
  <si>
    <t>60/27.10.2014</t>
  </si>
  <si>
    <t>207/05.10.2015</t>
  </si>
  <si>
    <t>63/HSST/04/9/2014 Tòa Quỳnh Phụ</t>
  </si>
  <si>
    <t>50/10.10.2013</t>
  </si>
  <si>
    <t>208/05.10.2015</t>
  </si>
  <si>
    <t>Phạm Ngọc Tú</t>
  </si>
  <si>
    <t>10/HSST/15/12/2012 Tòa Quỳnh Phụ</t>
  </si>
  <si>
    <t>182/20.3.2013</t>
  </si>
  <si>
    <t>210/05.10.2015</t>
  </si>
  <si>
    <t>Hoàng Phó Đông
Phạm Văn Thơi
Phạm Văn Quý</t>
  </si>
  <si>
    <t>Đông Hải</t>
  </si>
  <si>
    <t>30/HSST/7/5/2013 Tòa Quỳnh Phụ</t>
  </si>
  <si>
    <t>252/12.6.2013</t>
  </si>
  <si>
    <t>Án phí + Phạt
Án phí + phạt
Phạt</t>
  </si>
  <si>
    <t>22/9/2015</t>
  </si>
  <si>
    <t>54/24.9.2015</t>
  </si>
  <si>
    <t>Nguyễn Hiểu Minh</t>
  </si>
  <si>
    <t>10/HSST/13/3/2014 Tòa Quỳnh Phụ</t>
  </si>
  <si>
    <t>251/13.3.2014</t>
  </si>
  <si>
    <t>57/24.9.2015</t>
  </si>
  <si>
    <t xml:space="preserve">Hoàng Phó Thuyến
</t>
  </si>
  <si>
    <t>68/HSPT/27/9/2013 Tòa Thái Bình</t>
  </si>
  <si>
    <t>37/9.10.2013</t>
  </si>
  <si>
    <t>58/24.9.2015</t>
  </si>
  <si>
    <t>Trần Đình Thoan</t>
  </si>
  <si>
    <t>13/HSST/13/2/2015 Tòa Quỳnh Phụ</t>
  </si>
  <si>
    <t>215/2.4.2015</t>
  </si>
  <si>
    <t>59/24.9.2015</t>
  </si>
  <si>
    <t xml:space="preserve">Hoàng Phó Ngận
Hoàng Văn Dược
</t>
  </si>
  <si>
    <t>56/HSST/6/8/2013 Tòa Thái Bình</t>
  </si>
  <si>
    <t>25/01.10.2013</t>
  </si>
  <si>
    <t>Án phí + Phạt
Án phí + phạt
Án phí</t>
  </si>
  <si>
    <t>60/24.9.2015</t>
  </si>
  <si>
    <t>Hoàng Văn Ninh</t>
  </si>
  <si>
    <t>61/HSST/4/6/2004 Tòa Thái Bình</t>
  </si>
  <si>
    <t>273/30.8.2011</t>
  </si>
  <si>
    <t>61/24.9.2015</t>
  </si>
  <si>
    <t>Nguyễn Duy Tự</t>
  </si>
  <si>
    <t>200/5.10.2015</t>
  </si>
  <si>
    <t>Trịnh Thị Tươi</t>
  </si>
  <si>
    <t>Án 27/HNPT/19.9.2009 Tòa Tbinh</t>
  </si>
  <si>
    <t>55/6.3.2015</t>
  </si>
  <si>
    <t>CTS</t>
  </si>
  <si>
    <t>03.6.2016</t>
  </si>
  <si>
    <t>91/25.9.2015</t>
  </si>
  <si>
    <t>Nguyễn Kim Kiên</t>
  </si>
  <si>
    <t>59/HSPT/07.9.2015 Tòa tỉnh Tbinh</t>
  </si>
  <si>
    <t>15/28.9.2015</t>
  </si>
  <si>
    <t>Án phí + phạt</t>
  </si>
  <si>
    <t>22/8/2016</t>
  </si>
  <si>
    <t>01/23.8.2016</t>
  </si>
  <si>
    <t>Phạm Văn Tuấn</t>
  </si>
  <si>
    <t>16/28.9.2016</t>
  </si>
  <si>
    <t>02/23.8.2016</t>
  </si>
  <si>
    <t>17/28.9.2016</t>
  </si>
  <si>
    <t>03/23.8.2016</t>
  </si>
  <si>
    <t>Phạm Hữu Trung</t>
  </si>
  <si>
    <t>19/28.9.2015</t>
  </si>
  <si>
    <t>04/23.8.2016</t>
  </si>
  <si>
    <t>Tống Việt Tuấn</t>
  </si>
  <si>
    <t>20/28.9.2016</t>
  </si>
  <si>
    <t>05/23.8.2016</t>
  </si>
  <si>
    <t>Tống Đăng Dung</t>
  </si>
  <si>
    <t>21/28.9.2016</t>
  </si>
  <si>
    <t>06/23.8.2016</t>
  </si>
  <si>
    <t>Phạm Hữu Hiệp</t>
  </si>
  <si>
    <t>22/28.9.2016</t>
  </si>
  <si>
    <t>07/23.8.2016</t>
  </si>
  <si>
    <t>Phạm Hữu Tiếp</t>
  </si>
  <si>
    <t>96/HSST/29.10.2015 Tòa Qphu</t>
  </si>
  <si>
    <t>133/29.10.2015</t>
  </si>
  <si>
    <t>08/23.8.2016</t>
  </si>
  <si>
    <t>Nguyễn Đăng Hạnh</t>
  </si>
  <si>
    <t>57/HSPT/28.8.2015</t>
  </si>
  <si>
    <t>03/28.9.2015</t>
  </si>
  <si>
    <t>09/23.8.2016</t>
  </si>
  <si>
    <t>Hoàng Phó Ngừng</t>
  </si>
  <si>
    <t>57/HSPT/28.8.2016</t>
  </si>
  <si>
    <t>04/28.9.2015</t>
  </si>
  <si>
    <t>10/23.8.2016</t>
  </si>
  <si>
    <t>Vũ Duy Quý</t>
  </si>
  <si>
    <t>57/HSPT/28.8.2017</t>
  </si>
  <si>
    <t>05/28.9.2015</t>
  </si>
  <si>
    <t>11/23.8.2016</t>
  </si>
  <si>
    <t>Vũ Quy Quanh</t>
  </si>
  <si>
    <t>57/HSPT/28.8.2018</t>
  </si>
  <si>
    <t>06/28.9.2015</t>
  </si>
  <si>
    <t>12/23.8.2016</t>
  </si>
  <si>
    <t>57/HSPT/28.8.2019</t>
  </si>
  <si>
    <t>07/28.9.2015</t>
  </si>
  <si>
    <t>13/23.8.2016</t>
  </si>
  <si>
    <t>Nguyễn Đăng Cường</t>
  </si>
  <si>
    <t>57/HSPT/28.8.2020</t>
  </si>
  <si>
    <t>08/28.9.2015</t>
  </si>
  <si>
    <t>14/23.8.2016</t>
  </si>
  <si>
    <t>Bùi Văn Biên</t>
  </si>
  <si>
    <t>57/HSPT/28.8.2021</t>
  </si>
  <si>
    <t>09/28.9.2015</t>
  </si>
  <si>
    <t xml:space="preserve"> phạt</t>
  </si>
  <si>
    <t>15/23.8.2016</t>
  </si>
  <si>
    <t>Nguyễn Văn Tiệp</t>
  </si>
  <si>
    <t>57/HSPT/28.8.2022</t>
  </si>
  <si>
    <t>13/28.9.2015</t>
  </si>
  <si>
    <t>16/23.8.2016</t>
  </si>
  <si>
    <t>Hoàng Phó Trưởng</t>
  </si>
  <si>
    <t>57/HSPT/28.8.2023</t>
  </si>
  <si>
    <t>14/28.9.2015</t>
  </si>
  <si>
    <t>17/23.8.2016</t>
  </si>
  <si>
    <t>Nguyễn Viết Phương, Nguyễn Thị Thảo</t>
  </si>
  <si>
    <t>25/HSPT/24.11.2016</t>
  </si>
  <si>
    <t>152/18.12.2015</t>
  </si>
  <si>
    <t>18/23.8.2016</t>
  </si>
  <si>
    <t>Lưu Xuân Tùng</t>
  </si>
  <si>
    <t>43/HSST/05/7/2016 tòa Qphu</t>
  </si>
  <si>
    <t>508/26.8.2016</t>
  </si>
  <si>
    <t>29/20.9.2016</t>
  </si>
  <si>
    <t>Trần Văn Báu</t>
  </si>
  <si>
    <t>510/26.8.2016</t>
  </si>
  <si>
    <t>19.9.2017</t>
  </si>
  <si>
    <t>30/20.9.2016</t>
  </si>
  <si>
    <t>507/26.8.2016</t>
  </si>
  <si>
    <t>19.9.2018</t>
  </si>
  <si>
    <t>/20.9.2016</t>
  </si>
  <si>
    <t>Lê Đắc Thiện</t>
  </si>
  <si>
    <t>132/HSST Tòa Ngô quyền, HP</t>
  </si>
  <si>
    <t>327/16.6.2015</t>
  </si>
  <si>
    <t>31/20.9.2016</t>
  </si>
  <si>
    <t>Nguyễn Thanh Hải</t>
  </si>
  <si>
    <t>90/HSST/29.9.015 Tòa Qphu</t>
  </si>
  <si>
    <t>100/02.11.2016</t>
  </si>
  <si>
    <t>17.9.2017</t>
  </si>
  <si>
    <t>33/20.9.2016</t>
  </si>
  <si>
    <t>Đoàn Quang Thuận</t>
  </si>
  <si>
    <t>135/07.12.2015</t>
  </si>
  <si>
    <t>35/20.9.2016</t>
  </si>
  <si>
    <t>Vũ Tiến Việt</t>
  </si>
  <si>
    <t>237/16.2.2016</t>
  </si>
  <si>
    <t>36/20.9.2016</t>
  </si>
  <si>
    <t>Trần Đăng Long</t>
  </si>
  <si>
    <t>236/16.2.2016</t>
  </si>
  <si>
    <t>37/20.9.2016</t>
  </si>
  <si>
    <t>Trần Anh Thuấn</t>
  </si>
  <si>
    <t>41/HNST/17.11.2015 Tòa Qphu</t>
  </si>
  <si>
    <t>186/11.1.2016</t>
  </si>
  <si>
    <t>38/20.9.2016</t>
  </si>
  <si>
    <t>Trần Thị Hợi</t>
  </si>
  <si>
    <t>Trần Trung Kiên</t>
  </si>
  <si>
    <t>QĐ/HNST/7.9.2015 Tòa Qphu</t>
  </si>
  <si>
    <t>28/22.12.2016</t>
  </si>
  <si>
    <t>39/20.9.2016</t>
  </si>
  <si>
    <t>Lê Công Trung</t>
  </si>
  <si>
    <t>31/HNST/10.9.2016 Tòa Qphu</t>
  </si>
  <si>
    <t>88/2.11.2016</t>
  </si>
  <si>
    <t>40/20.9.2016</t>
  </si>
  <si>
    <t>Bùi Văn Hiến</t>
  </si>
  <si>
    <t>97/HSST/30.10.2015 Tòa Qphu</t>
  </si>
  <si>
    <t>228/21.1.2016</t>
  </si>
  <si>
    <t>17.9.2016</t>
  </si>
  <si>
    <t>41/20.9.2016</t>
  </si>
  <si>
    <t>Nguyễn Viết Tiệp</t>
  </si>
  <si>
    <t>18/HSST/1.4.2016 Tòa Đ Hưng</t>
  </si>
  <si>
    <t>429/01.7.2016</t>
  </si>
  <si>
    <t>44/HSST/18.7.2016 Tòa Q phụ</t>
  </si>
  <si>
    <t>518/5.9.2016</t>
  </si>
  <si>
    <t>50/HSST/5.8.2016 Tòa Qphu</t>
  </si>
  <si>
    <t>538/7.9.2016</t>
  </si>
  <si>
    <t>Phạm Hữu Khương</t>
  </si>
  <si>
    <t>Quỳnh Mỹ, Quỳnh Phụ</t>
  </si>
  <si>
    <t>06/hsst/4.3.2011 toà Hải Dương</t>
  </si>
  <si>
    <t>289/5.9.2011</t>
  </si>
  <si>
    <t>105/28.9.2015</t>
  </si>
  <si>
    <t>Ng. Gia Thương</t>
  </si>
  <si>
    <t>380/hsst/27.12.2011 toà Quảng Ninh</t>
  </si>
  <si>
    <t>248/18.5.2012</t>
  </si>
  <si>
    <t>104/28.9.2015</t>
  </si>
  <si>
    <t>Phạm Trọng Mẫn</t>
  </si>
  <si>
    <t>54/23.7.2013  toà Quỳnh Phụ, TB</t>
  </si>
  <si>
    <t>22/01.10.2013</t>
  </si>
  <si>
    <t>103/28.9.2015</t>
  </si>
  <si>
    <t>Lại Xuân Hoàng</t>
  </si>
  <si>
    <t>148/hsst/28.10.2013 toà Ninh Bình</t>
  </si>
  <si>
    <t>138/02.1.2014</t>
  </si>
  <si>
    <t>102/28.9.2015</t>
  </si>
  <si>
    <t>Lò Thị Khương</t>
  </si>
  <si>
    <t>Quỳnh Hồng, Quỳnh Phụ</t>
  </si>
  <si>
    <t>91/hsst/27.11. 2007 toà Thái Bình</t>
  </si>
  <si>
    <t>39/11.10.2011</t>
  </si>
  <si>
    <t>125/28.9.2015</t>
  </si>
  <si>
    <t>Ng.Văn Lâm</t>
  </si>
  <si>
    <t>Quỳnh Minh, Quỳnh Phụ</t>
  </si>
  <si>
    <t>Bùi Trung Kỳ</t>
  </si>
  <si>
    <t>65/hsst/27.4.2006 toà Thai Binh</t>
  </si>
  <si>
    <t>40/11.10.2011</t>
  </si>
  <si>
    <t>123/28.9.2015</t>
  </si>
  <si>
    <t>Ng. Thị Thơm</t>
  </si>
  <si>
    <t>Ngô Ngọc Vinh</t>
  </si>
  <si>
    <t>20/hspt/02.11.2011 toà Tối cao</t>
  </si>
  <si>
    <t>163/20.2.2012</t>
  </si>
  <si>
    <t>122/28.9.2015</t>
  </si>
  <si>
    <t>Ng, Thị Thơm</t>
  </si>
  <si>
    <t>41/hsst/17.10.2014 toà Thái Bình</t>
  </si>
  <si>
    <t>115/5.12.2014</t>
  </si>
  <si>
    <t>121/28.9.2015</t>
  </si>
  <si>
    <t>Nguyễn THị Nga</t>
  </si>
  <si>
    <t>36/hsst/06.9.2010 toà Thái Bình</t>
  </si>
  <si>
    <t>36/11.10.2011</t>
  </si>
  <si>
    <t>120/28.9.2015</t>
  </si>
  <si>
    <t>Giàng a xà</t>
  </si>
  <si>
    <t>21/hsst/19.6.2013 toà Thái Bình</t>
  </si>
  <si>
    <t>36/1.10.2013</t>
  </si>
  <si>
    <t>119/28.9.2015</t>
  </si>
  <si>
    <t>Ng. Văn Hưng</t>
  </si>
  <si>
    <t>04/hsst/14.01.2014 toà Quỳnh Phụ, TB</t>
  </si>
  <si>
    <t>245/13.3.2014</t>
  </si>
  <si>
    <t>117/28.9.2015</t>
  </si>
  <si>
    <t>Khiếu Văn Quân</t>
  </si>
  <si>
    <t>60/hsst/16.8.2013 toà Quỳnh Phụ, TB</t>
  </si>
  <si>
    <t>29/1.10.2013</t>
  </si>
  <si>
    <t>116/28.9.2015</t>
  </si>
  <si>
    <t>Nguyễn Ngọc Tụ</t>
  </si>
  <si>
    <t>Quỳnh Nguyên, Quỳnh Phụ</t>
  </si>
  <si>
    <t>40/hsst/7.10.2010 toà quỳnh phụ, TB</t>
  </si>
  <si>
    <t>04/7.10.2010</t>
  </si>
  <si>
    <t>111/28.9.2015</t>
  </si>
  <si>
    <t>88/hsst/19.10.2012 toà Hưng Hà, TB</t>
  </si>
  <si>
    <t>256/20.6.2013</t>
  </si>
  <si>
    <t>110/28.9.2015</t>
  </si>
  <si>
    <t>32/hsst/17.4.2014 toà Quỳnh phụ, TB</t>
  </si>
  <si>
    <t>348/27.5.2014</t>
  </si>
  <si>
    <t>107/28.9.2015</t>
  </si>
  <si>
    <t>Nguyễn Công Hiển</t>
  </si>
  <si>
    <t>Quỳnh Hồng. QPhụ</t>
  </si>
  <si>
    <t>51/hspt/23.7.2013 toà TBình</t>
  </si>
  <si>
    <t>304/7.8.2013</t>
  </si>
  <si>
    <t>ap+ Phạt</t>
  </si>
  <si>
    <t>124/28.9.2015</t>
  </si>
  <si>
    <t xml:space="preserve">Nguyễn văn Bình- </t>
  </si>
  <si>
    <t>An Ninh- Qphuj</t>
  </si>
  <si>
    <t>Nguyễn Công Cậy</t>
  </si>
  <si>
    <t>Vũ Đình Hà</t>
  </si>
  <si>
    <t>Quỳnh Hồng</t>
  </si>
  <si>
    <t>34/dspt/9.12.2010 toà Thái Bình</t>
  </si>
  <si>
    <t>113/14.2.2011</t>
  </si>
  <si>
    <t>115/28.9.2015</t>
  </si>
  <si>
    <t>vũ Tiến Đạt</t>
  </si>
  <si>
    <t>Quỳnh Hồng, Qphụ</t>
  </si>
  <si>
    <t>52/hsst/26.6.2014 toà Qphụ</t>
  </si>
  <si>
    <t>456/11.8.2014</t>
  </si>
  <si>
    <t>114/28.9.2015</t>
  </si>
  <si>
    <t>Khổng Văn Thìn</t>
  </si>
  <si>
    <t>Quỳnh Nguyên, QPhụ</t>
  </si>
  <si>
    <t>12/hsst/17.02.2004 toà Thái Bình</t>
  </si>
  <si>
    <t>05/10.10.2008</t>
  </si>
  <si>
    <t>108/28.9.2015</t>
  </si>
  <si>
    <t>NGuyễn Văn Hợi</t>
  </si>
  <si>
    <t>khu 1, TT QUỳnh Côi</t>
  </si>
  <si>
    <t>12/hsst/19.2.2014 toà Quỳnh phụ</t>
  </si>
  <si>
    <t>290/17.4.2014</t>
  </si>
  <si>
    <t>96/28.9.2015</t>
  </si>
  <si>
    <t>Nguyễn Quang Tài</t>
  </si>
  <si>
    <t>05/hsst/28.1.2008 toà Quỳnh Phụ</t>
  </si>
  <si>
    <t>138/29.4.2008</t>
  </si>
  <si>
    <t>99/28.9.2015</t>
  </si>
  <si>
    <t>Vũ Công Quân</t>
  </si>
  <si>
    <t>36/hspt/22.5.2014 toà Thái Bình</t>
  </si>
  <si>
    <t>376/13.6.2014</t>
  </si>
  <si>
    <t>ap+Phạt</t>
  </si>
  <si>
    <t>98/28.9.2015</t>
  </si>
  <si>
    <t>Quỳnh Sơn, Qphụ</t>
  </si>
  <si>
    <t>32/hsst/28.1.2013 toà Từ Liêm, Hà Nội</t>
  </si>
  <si>
    <t>218/27.5.2013</t>
  </si>
  <si>
    <t>92/28.9.2015</t>
  </si>
  <si>
    <t>Nguyễn Đình Quất</t>
  </si>
  <si>
    <t>An Cầu, Qphụ</t>
  </si>
  <si>
    <t>538/hspt/25.10.2005 toà TP Hồ Chí Minh</t>
  </si>
  <si>
    <t>19/9.10.2007</t>
  </si>
  <si>
    <t>ap+phat+Sc</t>
  </si>
  <si>
    <t>93/28.9.2015</t>
  </si>
  <si>
    <t>Đỗ Thị Nhiễu</t>
  </si>
  <si>
    <t>Quỳnh Hải, Qphụ</t>
  </si>
  <si>
    <t>23/dspt/10.9.2014 toà Thái Bình</t>
  </si>
  <si>
    <t>39/3.10.2014</t>
  </si>
  <si>
    <t>95/28.9.2015</t>
  </si>
  <si>
    <t>Nguyễn Văn Hậu</t>
  </si>
  <si>
    <t>Quỳnh hải, Qphụ</t>
  </si>
  <si>
    <t>89/hsst/13.12.2013 toà Quỳnh Phụ</t>
  </si>
  <si>
    <t>200/14.2.2014</t>
  </si>
  <si>
    <t>ap+Phat</t>
  </si>
  <si>
    <t>94/28.9.2015</t>
  </si>
  <si>
    <t>Đào Văn Dương</t>
  </si>
  <si>
    <t>49/hngđ/7.6.2010 toà Quỳnh Phụ</t>
  </si>
  <si>
    <t>63/1.6.2015</t>
  </si>
  <si>
    <t>127/28.9.2015</t>
  </si>
  <si>
    <t>Nguyễn Thị Thanh</t>
  </si>
  <si>
    <t>19/hngđ/29.6.2012 toà Quỳnh Phụ</t>
  </si>
  <si>
    <t>70/30.7.2015</t>
  </si>
  <si>
    <t>128/28.9.2015</t>
  </si>
  <si>
    <t>Nguyễn Thị Mai Hiền</t>
  </si>
  <si>
    <t>Quỳnh Hồng, Qphu</t>
  </si>
  <si>
    <t>66/hngđ/16.6.2011 toà Quỳnh Phụ</t>
  </si>
  <si>
    <t>41/17.12.2014</t>
  </si>
  <si>
    <t>129/28.9.2015</t>
  </si>
  <si>
    <t>Nguyễn Văn Điều</t>
  </si>
  <si>
    <t>52/hspt/26.12.2011 toà Quảng Trị</t>
  </si>
  <si>
    <t>306/12.6.2015</t>
  </si>
  <si>
    <t>81/28.9.2015</t>
  </si>
  <si>
    <t>Phạm Thanh Thế</t>
  </si>
  <si>
    <t>Quỳnh Ngọc</t>
  </si>
  <si>
    <t>39/HSST/22.5.2014 Toà Quỳnh Phụ</t>
  </si>
  <si>
    <t>473/11.8.2014</t>
  </si>
  <si>
    <t xml:space="preserve"> phạt </t>
  </si>
  <si>
    <t>86/25.9.2015</t>
  </si>
  <si>
    <t>Nguyễn Thành Nhơn</t>
  </si>
  <si>
    <t>475/11.8.2015</t>
  </si>
  <si>
    <t>85/25.9.2015</t>
  </si>
  <si>
    <t>Vũ Văn Liên</t>
  </si>
  <si>
    <t>38/HSPT/23.5.2014 toà Thái Bình</t>
  </si>
  <si>
    <t>382/13.6.2014</t>
  </si>
  <si>
    <t>84/25.9.2015</t>
  </si>
  <si>
    <t>Trần Thị Thử</t>
  </si>
  <si>
    <t>30/DSPT/16.6.2006 toà Thái Bình</t>
  </si>
  <si>
    <t>246/25.7.2006</t>
  </si>
  <si>
    <t xml:space="preserve"> án phí </t>
  </si>
  <si>
    <t>83/25.9.2015</t>
  </si>
  <si>
    <t>Vũ Trọng Thoan</t>
  </si>
  <si>
    <t>Quỳnh Mix</t>
  </si>
  <si>
    <t>17/DSPT. Tòa Thái Bình</t>
  </si>
  <si>
    <t>48/25.8.2009</t>
  </si>
  <si>
    <t>việc</t>
  </si>
  <si>
    <t>89/25.9.2015</t>
  </si>
  <si>
    <t>Nguyễn Thành Ngạn</t>
  </si>
  <si>
    <t>Quỳnh Bảo</t>
  </si>
  <si>
    <t>01/HSST/toà Quỳnh Phụ</t>
  </si>
  <si>
    <t>241/13.3.2014</t>
  </si>
  <si>
    <t>87/25.9.2015</t>
  </si>
  <si>
    <t>Trần Văn Cương</t>
  </si>
  <si>
    <t>An Quý</t>
  </si>
  <si>
    <t>án số 01/HSST/15.1.2013 Toà tỉnh Thái Bình</t>
  </si>
  <si>
    <t>243/7.6.2015</t>
  </si>
  <si>
    <t>183/5.10.2015</t>
  </si>
  <si>
    <t>Nguyễn  Đình Thanh</t>
  </si>
  <si>
    <t>án số 44/HSST/30.5.2014 Toà Qphụ</t>
  </si>
  <si>
    <t>430/4.8.2014</t>
  </si>
  <si>
    <t>184/5.10.2015</t>
  </si>
  <si>
    <t>422/4.8.2015</t>
  </si>
  <si>
    <t>185/5.10.2015</t>
  </si>
  <si>
    <t>Nguyễn Văn Hiển</t>
  </si>
  <si>
    <t>429/4.8.2015</t>
  </si>
  <si>
    <t>186/5.10.2015</t>
  </si>
  <si>
    <t>Nguyễn  Đình Trọng</t>
  </si>
  <si>
    <t>425/4.8.2014</t>
  </si>
  <si>
    <t>187/5.10.2015</t>
  </si>
  <si>
    <t>Vũ Hữu Dương</t>
  </si>
  <si>
    <t>427/4.8.2014</t>
  </si>
  <si>
    <t>188/5.10.2015</t>
  </si>
  <si>
    <t>Nguyễn Văn Đoàn</t>
  </si>
  <si>
    <t>423/4.8.2014</t>
  </si>
  <si>
    <t>189/5.10.2015</t>
  </si>
  <si>
    <t>Nguyễn Đình Du</t>
  </si>
  <si>
    <t>426/4.8.2014</t>
  </si>
  <si>
    <t>190/5.10.2015</t>
  </si>
  <si>
    <t>Phạm Văn Thắng</t>
  </si>
  <si>
    <t>án số 21/HSST/26.6.2012 Toà Bắc Quang, Hà Giang</t>
  </si>
  <si>
    <t>355/20.8.2012</t>
  </si>
  <si>
    <t>191/5.10.2015</t>
  </si>
  <si>
    <t xml:space="preserve">Bùi Đình Sinh </t>
  </si>
  <si>
    <t>Quỳnh Hoàng</t>
  </si>
  <si>
    <t>1281/HSST/18.7.2003 Tòa án TP Hồ Chí Minh</t>
  </si>
  <si>
    <t>183/29.8.2008</t>
  </si>
  <si>
    <t>sung công+phạt</t>
  </si>
  <si>
    <t>63/24.9.2015</t>
  </si>
  <si>
    <t>Nguyễn Hữu Hà</t>
  </si>
  <si>
    <t>Quỳnh Lâm</t>
  </si>
  <si>
    <t>364/HSST/16.11.2009 Tòa án Buôn Ma Thuột</t>
  </si>
  <si>
    <t>166/20.5.2010</t>
  </si>
  <si>
    <t>64/24.9.2015</t>
  </si>
  <si>
    <t>Đào Đình Vinh</t>
  </si>
  <si>
    <t>53/HSPT/01.8.2013 tòa án Thái Bình</t>
  </si>
  <si>
    <t>33/01.10.2013</t>
  </si>
  <si>
    <t>án phí+phạt</t>
  </si>
  <si>
    <t>65/24.9.2015</t>
  </si>
  <si>
    <t xml:space="preserve">Đào Đức Luýa </t>
  </si>
  <si>
    <t>30/HSST/25.3.2015 Tòa Quỳnh Phụ</t>
  </si>
  <si>
    <t>286/16.5.2015</t>
  </si>
  <si>
    <t>71/24.9.2015</t>
  </si>
  <si>
    <t>Vũ NGọc Thanh- Quỳnh Ngọc</t>
  </si>
  <si>
    <t>192/13.1.2016</t>
  </si>
  <si>
    <t>AP+ Phạt</t>
  </si>
  <si>
    <t>Vũ TRàng Nguyên</t>
  </si>
  <si>
    <t>AP+Phạt</t>
  </si>
  <si>
    <t>Đoàn VĂn Báu</t>
  </si>
  <si>
    <t>Quỳnh Nguyên</t>
  </si>
  <si>
    <t>260/2.3.2016</t>
  </si>
  <si>
    <t>Nguyễn VĂn Quốc</t>
  </si>
  <si>
    <t>304/1.4.2016</t>
  </si>
  <si>
    <t>Đào công Thoong</t>
  </si>
  <si>
    <t>216/13.1.2016</t>
  </si>
  <si>
    <t>Nguyễn VĂn Tiềm</t>
  </si>
  <si>
    <t>430/1.7.2016</t>
  </si>
  <si>
    <t>TRần Văn Cường</t>
  </si>
  <si>
    <t>TT Quỳnh Côi</t>
  </si>
  <si>
    <t>165/11.1.2016</t>
  </si>
  <si>
    <t>Vũ Đăng Thanh</t>
  </si>
  <si>
    <t>Quỳnh Hoồng</t>
  </si>
  <si>
    <t>289/14.3.2016</t>
  </si>
  <si>
    <t>Vương Quốc Hoàng</t>
  </si>
  <si>
    <t>288/14.3.2016</t>
  </si>
  <si>
    <t>291/14.3.2016</t>
  </si>
  <si>
    <t>Ap+ Phạt</t>
  </si>
  <si>
    <t>Nguyễn Văn THực</t>
  </si>
  <si>
    <t>Quỳnh NGọc</t>
  </si>
  <si>
    <t>263/2.3.2016</t>
  </si>
  <si>
    <t>Nguyễn VĂn Kuu</t>
  </si>
  <si>
    <t>402/17.6.2016</t>
  </si>
  <si>
    <t>Nguyễn Thị Lê</t>
  </si>
  <si>
    <t>255/8.5.2015</t>
  </si>
  <si>
    <t>Nguyễn Văn Tam</t>
  </si>
  <si>
    <t>Án 04/HNGD/ 10.1.2014Tòa Quỳnh PHụ</t>
  </si>
  <si>
    <t>29/22.12.2015</t>
  </si>
  <si>
    <t>Nguyễn VĂn Phúc</t>
  </si>
  <si>
    <t>Án 137/HNGĐ/23.11.2015 Tòa Quỳnh Phụ</t>
  </si>
  <si>
    <t>41/18.5.2016</t>
  </si>
  <si>
    <t>Nguyễn VĂn Tường</t>
  </si>
  <si>
    <t>Quỳnh Mĩ</t>
  </si>
  <si>
    <t>QĐ 20/HNGĐ/30.7.2015 Tòa Quỳnh Phụ</t>
  </si>
  <si>
    <t>30/4.1.2016</t>
  </si>
  <si>
    <t>Vũ VĂn Đới</t>
  </si>
  <si>
    <t>An Thanh</t>
  </si>
  <si>
    <t>QĐ 33/HNGĐ/30.10.2014 Tòa Quỳnh Phụ</t>
  </si>
  <si>
    <t>19/8.12.2015</t>
  </si>
  <si>
    <t>Đỗ THị Trang</t>
  </si>
  <si>
    <t>Qđ 13/HNGĐ/25.1.2016 Tòa Quỳnh Phụ</t>
  </si>
  <si>
    <t>36/4.3.2016</t>
  </si>
  <si>
    <t>42/18.5.2016</t>
  </si>
  <si>
    <t>NGUYỄN NGỌC TOÀN</t>
  </si>
  <si>
    <t>QuỲNH NGỌC</t>
  </si>
  <si>
    <t>11/HSST-24.01.2003</t>
  </si>
  <si>
    <t>40-18.5.2016</t>
  </si>
  <si>
    <t>ĐÀO VĂN DÂN</t>
  </si>
  <si>
    <t>AN THANH</t>
  </si>
  <si>
    <t>484-4.8.16</t>
  </si>
  <si>
    <t>PHẠT</t>
  </si>
  <si>
    <t>Mai Văn Thưởng</t>
  </si>
  <si>
    <t>Nam Hưng-Tiền Hải</t>
  </si>
  <si>
    <t>01-09/01/2014</t>
  </si>
  <si>
    <t>17-20/02/2014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</si>
  <si>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</si>
  <si>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</si>
  <si>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</si>
  <si>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</si>
  <si>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</si>
  <si>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</si>
  <si>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</si>
  <si>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</si>
  <si>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</si>
  <si>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</si>
  <si>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Đặng Văn Lập</t>
  </si>
  <si>
    <t>05-26/01/2010</t>
  </si>
  <si>
    <t>153-13/8/2012</t>
  </si>
  <si>
    <t>154-23/10/2015</t>
  </si>
  <si>
    <t>Trần Văn Phước</t>
  </si>
  <si>
    <t>Tây Sơn-Tiền Hải</t>
  </si>
  <si>
    <t>35-21/8/2013</t>
  </si>
  <si>
    <t>11-15/10/2013</t>
  </si>
  <si>
    <t>155-23/10/2015</t>
  </si>
  <si>
    <t>Hoàng Minh Ngọc</t>
  </si>
  <si>
    <t>317-22/6/2009</t>
  </si>
  <si>
    <t>43-20/01/2010</t>
  </si>
  <si>
    <t>156-23/10/2015</t>
  </si>
  <si>
    <t>Trần Văn Cao</t>
  </si>
  <si>
    <t>Nam Hải-Tiền Hải</t>
  </si>
  <si>
    <t>26-26/6/2014</t>
  </si>
  <si>
    <t>118-19/8/2014</t>
  </si>
  <si>
    <t>165-23/10/2015</t>
  </si>
  <si>
    <t>Hoàng Hải Hiệp</t>
  </si>
  <si>
    <t>34-16/8/2013</t>
  </si>
  <si>
    <t>23-04/11/2013</t>
  </si>
  <si>
    <t>164-23/10/2015</t>
  </si>
  <si>
    <t>Đỗ Văn Tám</t>
  </si>
  <si>
    <t>45-12/01/2010</t>
  </si>
  <si>
    <t>05-14/10/2011</t>
  </si>
  <si>
    <t>16-23/10/2015</t>
  </si>
  <si>
    <t>§µo Quèc Kh¸nh</t>
  </si>
  <si>
    <t>639-28/11/2012</t>
  </si>
  <si>
    <t>77-02/4/2013</t>
  </si>
  <si>
    <t>188-23/10/2015</t>
  </si>
  <si>
    <t>Nguyễn Tất Thắng</t>
  </si>
  <si>
    <t>65-29/9/2008</t>
  </si>
  <si>
    <t>06-05/10/2010</t>
  </si>
  <si>
    <t>167-23/10/2015</t>
  </si>
  <si>
    <t>Phạm Đình Quyến</t>
  </si>
  <si>
    <t>Đông Cơ-Tiền Hải</t>
  </si>
  <si>
    <t>03-25/4/2014</t>
  </si>
  <si>
    <t>08-18/6/2014</t>
  </si>
  <si>
    <t>168-23/10/2015</t>
  </si>
  <si>
    <t>Nguyễn Thị Na</t>
  </si>
  <si>
    <t>Phạm Quang Trung</t>
  </si>
  <si>
    <t>60-08/12/2011</t>
  </si>
  <si>
    <t>59-21/12/2011</t>
  </si>
  <si>
    <t>169-23/10/2015</t>
  </si>
  <si>
    <t>Nguyễn Thị Lụa</t>
  </si>
  <si>
    <t>13-08/5/2013</t>
  </si>
  <si>
    <t>184-21/12/2011</t>
  </si>
  <si>
    <t>170-23/10/2015</t>
  </si>
  <si>
    <t>Cty Phú Hoàng Phát</t>
  </si>
  <si>
    <t>02-06/5/2012</t>
  </si>
  <si>
    <t>08-04/6/2015</t>
  </si>
  <si>
    <t>174-23/10/2015</t>
  </si>
  <si>
    <t>Nguyễn Văn Vẻ</t>
  </si>
  <si>
    <t>16-24/6/2005</t>
  </si>
  <si>
    <t>78-05/8/2005</t>
  </si>
  <si>
    <t>175-23/10/2015</t>
  </si>
  <si>
    <t>Vũ Việt Thắng</t>
  </si>
  <si>
    <t>Đông Trà-Tiền Hải</t>
  </si>
  <si>
    <t>42-24/3/1999</t>
  </si>
  <si>
    <t>04-14/10/2011</t>
  </si>
  <si>
    <t>176-23/10/2015</t>
  </si>
  <si>
    <t>39-07/9/2011</t>
  </si>
  <si>
    <t>10-18/10/2011</t>
  </si>
  <si>
    <t>177-23/10/2015</t>
  </si>
  <si>
    <t>Trần Đình Đại</t>
  </si>
  <si>
    <t>41-04/9/2013</t>
  </si>
  <si>
    <t>13-15/10/2013</t>
  </si>
  <si>
    <t>178-23/10/2015</t>
  </si>
  <si>
    <t>Nguyễn Văn Ngoan</t>
  </si>
  <si>
    <t>Đông Hải-Tiền Hải</t>
  </si>
  <si>
    <t>Trần Thị Nhung, Quỳnh</t>
  </si>
  <si>
    <t>02/18.3.16</t>
  </si>
  <si>
    <t>30/5.5.16</t>
  </si>
  <si>
    <t>27/9/16</t>
  </si>
  <si>
    <t>214 - 27/9/16</t>
  </si>
  <si>
    <t>Vũ Hồng Hạnh</t>
  </si>
  <si>
    <t>42-20/9/2011</t>
  </si>
  <si>
    <t>29-02/11/2011</t>
  </si>
  <si>
    <t>181-23/10/2015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</si>
  <si>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</si>
  <si>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</si>
  <si>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</si>
  <si>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</si>
  <si>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</si>
  <si>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</si>
  <si>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</si>
  <si>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</si>
  <si>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122/13.4.15</t>
  </si>
  <si>
    <t>94/23.6.15</t>
  </si>
  <si>
    <t>183-23/10/15</t>
  </si>
  <si>
    <t>Đặng Văn Toản</t>
  </si>
  <si>
    <t>19/24.4.15</t>
  </si>
  <si>
    <t>110/10.8.15</t>
  </si>
  <si>
    <t>184-23/10/15</t>
  </si>
  <si>
    <t>Vũ Đức Nghĩa</t>
  </si>
  <si>
    <t>41/31.8.15</t>
  </si>
  <si>
    <t>02/14.10.15</t>
  </si>
  <si>
    <t>215-27/9/16</t>
  </si>
  <si>
    <t>Nguyễn Văn Minh</t>
  </si>
  <si>
    <t>03/14.10.15</t>
  </si>
  <si>
    <t>216-27/9/16</t>
  </si>
  <si>
    <t>Nguyễn Văn Trịnh</t>
  </si>
  <si>
    <t>39/21.8.15</t>
  </si>
  <si>
    <t>08/14.10.15</t>
  </si>
  <si>
    <t>217-27/9/16</t>
  </si>
  <si>
    <t>Đào Ngọc Quý</t>
  </si>
  <si>
    <t>09/14.10.15</t>
  </si>
  <si>
    <t>218-27/9/16</t>
  </si>
  <si>
    <t>Vũ Văn Đạt</t>
  </si>
  <si>
    <t>221/27.9.13</t>
  </si>
  <si>
    <t>44/22.12.15</t>
  </si>
  <si>
    <t>220-27/9/16</t>
  </si>
  <si>
    <t>Vũ Văn Quyết</t>
  </si>
  <si>
    <t>37/19.11.15</t>
  </si>
  <si>
    <t>94/28.3.16</t>
  </si>
  <si>
    <t>221-27/9/16</t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</si>
  <si>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</si>
  <si>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</si>
  <si>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</si>
  <si>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</si>
  <si>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</si>
  <si>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</si>
  <si>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</si>
  <si>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</si>
  <si>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</si>
  <si>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</si>
  <si>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</si>
  <si>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</si>
  <si>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</si>
  <si>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</si>
  <si>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</si>
  <si>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Phạm Thị Nhạn</t>
  </si>
  <si>
    <t>08/9.10.15</t>
  </si>
  <si>
    <t>22/20.11.15</t>
  </si>
  <si>
    <t>228-27/9/16</t>
  </si>
  <si>
    <t>Nguyễn Đức Trung</t>
  </si>
  <si>
    <t>47/19.11.15</t>
  </si>
  <si>
    <t>176/24.6.16</t>
  </si>
  <si>
    <t>231-27/9/16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</si>
  <si>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</si>
  <si>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</si>
  <si>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</si>
  <si>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</si>
  <si>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</si>
  <si>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</si>
  <si>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</si>
  <si>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</si>
  <si>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</si>
  <si>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</si>
  <si>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</si>
  <si>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TrÇn V¨n TiÒn (TuyÓn)</t>
  </si>
  <si>
    <t>179-17.9.2008</t>
  </si>
  <si>
    <t>72-04.4.2011</t>
  </si>
  <si>
    <t>104-23.10.2015</t>
  </si>
  <si>
    <t>Hµ V¨n TuÊn</t>
  </si>
  <si>
    <t>182-07.11.2011</t>
  </si>
  <si>
    <t>01-03.10.2012</t>
  </si>
  <si>
    <t>105-23.10.2015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</si>
  <si>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</si>
  <si>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</si>
  <si>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</si>
  <si>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</si>
  <si>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</si>
  <si>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</si>
  <si>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Mai Văn Hoàn</t>
  </si>
  <si>
    <t>Nam Thịnh</t>
  </si>
  <si>
    <t>46/22.10.10</t>
  </si>
  <si>
    <t>50/24.1.11</t>
  </si>
  <si>
    <t>13/9/16</t>
  </si>
  <si>
    <t>23/10/15</t>
  </si>
  <si>
    <t>Bùi Văn Hoan</t>
  </si>
  <si>
    <t>05.24/1/2011</t>
  </si>
  <si>
    <t>63.18/3/2011</t>
  </si>
  <si>
    <t>28/10/2015</t>
  </si>
  <si>
    <t>71.23/10/2015</t>
  </si>
  <si>
    <t>170.11/3/2011</t>
  </si>
  <si>
    <t>85.16/5/2011</t>
  </si>
  <si>
    <t>72.23/10/2015</t>
  </si>
  <si>
    <t>29.26/4/2012</t>
  </si>
  <si>
    <t>114.25/5/2012</t>
  </si>
  <si>
    <t>75.23/10/2015</t>
  </si>
  <si>
    <t>Bùi Văn Hoàng</t>
  </si>
  <si>
    <t>355.12/6/2012</t>
  </si>
  <si>
    <t>102.17/6/2013</t>
  </si>
  <si>
    <t>80.23/10/2015</t>
  </si>
  <si>
    <t>Hoàng Công Thành</t>
  </si>
  <si>
    <t>Tây Lương</t>
  </si>
  <si>
    <t>19.26/2/2008</t>
  </si>
  <si>
    <t>126.7/9/2009</t>
  </si>
  <si>
    <t>69.23/10/2015</t>
  </si>
  <si>
    <t>Nguyễn Đức Toàn</t>
  </si>
  <si>
    <t>19.3/8/2012</t>
  </si>
  <si>
    <t>142. 19/3/2013</t>
  </si>
  <si>
    <t>N/C</t>
  </si>
  <si>
    <t>98.23/10/2015</t>
  </si>
  <si>
    <t>Trần Thị Vấn, Cường</t>
  </si>
  <si>
    <t>392.29/7/2010</t>
  </si>
  <si>
    <t>23.18/11/2010</t>
  </si>
  <si>
    <t>70.23/10/2015</t>
  </si>
  <si>
    <t>Hoàng Văn Sáng</t>
  </si>
  <si>
    <t>47.29/10/2010</t>
  </si>
  <si>
    <t>45.12/1/2011</t>
  </si>
  <si>
    <t>76.23/10/2015</t>
  </si>
  <si>
    <t>Tô Văn Đạt</t>
  </si>
  <si>
    <t>22.18/4/2013</t>
  </si>
  <si>
    <t>116.17/7/2013</t>
  </si>
  <si>
    <t>81/23/10/2015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</si>
  <si>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</si>
  <si>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</si>
  <si>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</si>
  <si>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</si>
  <si>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</si>
  <si>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</si>
  <si>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</si>
  <si>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</si>
  <si>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</si>
  <si>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>Văn Trường</t>
  </si>
  <si>
    <t>69. 23/7/2012</t>
  </si>
  <si>
    <t>37.25/12/2012</t>
  </si>
  <si>
    <t>78. 23/10/2015</t>
  </si>
  <si>
    <t>Vũ Hùng Vương</t>
  </si>
  <si>
    <t>31.12/7/2011</t>
  </si>
  <si>
    <t>135.15/9/2011</t>
  </si>
  <si>
    <t>73.23/10/2015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</si>
  <si>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</si>
  <si>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</si>
  <si>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</si>
  <si>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</si>
  <si>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</si>
  <si>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</si>
  <si>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</si>
  <si>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</si>
  <si>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</si>
  <si>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</si>
  <si>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Thị Riềm</t>
  </si>
  <si>
    <t>23.19/4/2012</t>
  </si>
  <si>
    <t>112. 25/5/2012</t>
  </si>
  <si>
    <t>68.23/10/2015</t>
  </si>
  <si>
    <t>Nguyễn Văn Hoàn</t>
  </si>
  <si>
    <t>Nam Trung, TH, TB</t>
  </si>
  <si>
    <t>883-11/11/2014</t>
  </si>
  <si>
    <t>71-02/4/2015</t>
  </si>
  <si>
    <t>47-30/10/2015</t>
  </si>
  <si>
    <t>Trần Văn Điệu</t>
  </si>
  <si>
    <t>45-13/6/2012</t>
  </si>
  <si>
    <t>130-10/7/2012</t>
  </si>
  <si>
    <t>48-30/10/2015</t>
  </si>
  <si>
    <t>Đào Văn Thế</t>
  </si>
  <si>
    <t>Nam Thanh, TH, TB</t>
  </si>
  <si>
    <t>15/9/2016</t>
  </si>
  <si>
    <t>211-279/2016</t>
  </si>
  <si>
    <t>Đinh Văn Khuyến</t>
  </si>
  <si>
    <t>405-23/4/2008</t>
  </si>
  <si>
    <t>14-21/10/2009</t>
  </si>
  <si>
    <t>50-30/10/2015</t>
  </si>
  <si>
    <t>66-24/12/2015</t>
  </si>
  <si>
    <t>65-29/1/2016</t>
  </si>
  <si>
    <t>29/8/16</t>
  </si>
  <si>
    <t>212-27/9/2016</t>
  </si>
  <si>
    <t>Phạm văn Thuyên</t>
  </si>
  <si>
    <t>Nam Hồng, TH, TB</t>
  </si>
  <si>
    <t>01-19.1.2016</t>
  </si>
  <si>
    <t>28-9.3.2016</t>
  </si>
  <si>
    <t>200-01/9/2016</t>
  </si>
  <si>
    <t>Trần Thị Hà</t>
  </si>
  <si>
    <t>113-26.9.15</t>
  </si>
  <si>
    <t>77-29/1/2016</t>
  </si>
  <si>
    <t>201-01/9/2016</t>
  </si>
  <si>
    <t>Lê Thanh Sơn</t>
  </si>
  <si>
    <t>27-15/5/2013</t>
  </si>
  <si>
    <t>17-16/10/2014</t>
  </si>
  <si>
    <t>55-30/10/2015</t>
  </si>
  <si>
    <t>16-21/3/2014</t>
  </si>
  <si>
    <t>105-20/5/2014</t>
  </si>
  <si>
    <t>18/02/2016</t>
  </si>
  <si>
    <t>57-30/10/2015</t>
  </si>
  <si>
    <t>209-22/12/2014</t>
  </si>
  <si>
    <t>75-27/4/2015</t>
  </si>
  <si>
    <t>15/3/2016</t>
  </si>
  <si>
    <t>58-30/10/2015</t>
  </si>
  <si>
    <t>Đàm Văn Ngọc</t>
  </si>
  <si>
    <t>Đông Quý, TH, TB</t>
  </si>
  <si>
    <t>95-30/12/2013</t>
  </si>
  <si>
    <t>51-21/1/2014</t>
  </si>
  <si>
    <t>59-30/10/2015</t>
  </si>
  <si>
    <t>Tô Đình Hoan</t>
  </si>
  <si>
    <t>Tây Lương, TH, TB</t>
  </si>
  <si>
    <t>29/10/2015</t>
  </si>
  <si>
    <t>Lê Thị Thanh</t>
  </si>
  <si>
    <t>Tây Tiến, TH, TB</t>
  </si>
  <si>
    <t>19-2/8/2010</t>
  </si>
  <si>
    <t>01-1/10/2010</t>
  </si>
  <si>
    <t>61-30/10/2015</t>
  </si>
  <si>
    <t>Trần Xuân Động, Nụ</t>
  </si>
  <si>
    <t>Nguyễn Trường Giang</t>
  </si>
  <si>
    <t>Tây An, TH, TB</t>
  </si>
  <si>
    <t>05-24/01/2007</t>
  </si>
  <si>
    <t>50-16/3/2007</t>
  </si>
  <si>
    <t>30/10/2015</t>
  </si>
  <si>
    <t>63-30/10/2015</t>
  </si>
  <si>
    <t>Hoàng Văn Huỳnh</t>
  </si>
  <si>
    <t>Lê Hữu Tâm</t>
  </si>
  <si>
    <t>Vũ Lăng, TH, TB</t>
  </si>
  <si>
    <t>51-10/10/2014</t>
  </si>
  <si>
    <t>29-21/11/2014</t>
  </si>
  <si>
    <t>64-30/10/2015</t>
  </si>
  <si>
    <t>Trần Thế Định</t>
  </si>
  <si>
    <t>32-15/9/2011</t>
  </si>
  <si>
    <t>48-14/12/2011</t>
  </si>
  <si>
    <t>65-30/10/2015</t>
  </si>
  <si>
    <t>Ngô Nam Thắng</t>
  </si>
  <si>
    <t>21-22/5/2015</t>
  </si>
  <si>
    <t>66-30/10/2015</t>
  </si>
  <si>
    <t>Bùi Văn Hoài</t>
  </si>
  <si>
    <t>Nguyễn Anh Đức</t>
  </si>
  <si>
    <t>Tô Văn Ngàn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</si>
  <si>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</si>
  <si>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</si>
  <si>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</si>
  <si>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</si>
  <si>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</si>
  <si>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</si>
  <si>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</si>
  <si>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</si>
  <si>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</si>
  <si>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</si>
  <si>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</si>
  <si>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</si>
  <si>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</si>
  <si>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</si>
  <si>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</si>
  <si>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</si>
  <si>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</si>
  <si>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 xml:space="preserve"> §ç V¨n §¹i</t>
  </si>
  <si>
    <t>60-20/9/2012</t>
  </si>
  <si>
    <t>20-26/10/2012</t>
  </si>
  <si>
    <t>4-23/10/2015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</si>
  <si>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</si>
  <si>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</si>
  <si>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</si>
  <si>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</si>
  <si>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</si>
  <si>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</si>
  <si>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</si>
  <si>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</si>
  <si>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</si>
  <si>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</si>
  <si>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</si>
  <si>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</si>
  <si>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</si>
  <si>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</si>
  <si>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</si>
  <si>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</si>
  <si>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</si>
  <si>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</si>
  <si>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Lª ThÞ Hµ</t>
  </si>
  <si>
    <t>7-11/11/2011</t>
  </si>
  <si>
    <t>01-7/10/2014</t>
  </si>
  <si>
    <t>10-23/10/2015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</si>
  <si>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</si>
  <si>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</si>
  <si>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</si>
  <si>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</si>
  <si>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</si>
  <si>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</si>
  <si>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</si>
  <si>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</si>
  <si>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T« V¨n D­¬ng</t>
  </si>
  <si>
    <t>13-26/4/2013</t>
  </si>
  <si>
    <t>96-3/6/2013</t>
  </si>
  <si>
    <t>13-23/10/2015</t>
  </si>
  <si>
    <t>T¹ Anh TuÊn</t>
  </si>
  <si>
    <t>622-27/12/2010</t>
  </si>
  <si>
    <t>73-13/4/2011</t>
  </si>
  <si>
    <t>14-23/10/2015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</si>
  <si>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</si>
  <si>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</si>
  <si>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</si>
  <si>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</si>
  <si>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</si>
  <si>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</si>
  <si>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</si>
  <si>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</si>
  <si>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</si>
  <si>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</si>
  <si>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</si>
  <si>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</si>
  <si>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</si>
  <si>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</si>
  <si>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</si>
  <si>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</si>
  <si>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</si>
  <si>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</si>
  <si>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</si>
  <si>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</si>
  <si>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T¹ Minh Ch©u</t>
  </si>
  <si>
    <t>81-26/5/1999</t>
  </si>
  <si>
    <t>7-3/10/2008</t>
  </si>
  <si>
    <t>22-23/10/2015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</si>
  <si>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</si>
  <si>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</si>
  <si>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</si>
  <si>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</si>
  <si>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</si>
  <si>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</si>
  <si>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</si>
  <si>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</si>
  <si>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Vò ThÞ Ch×nh</t>
  </si>
  <si>
    <t>Ph­¬ng C«ng, TiÒn H¶i, TB</t>
  </si>
  <si>
    <t>43-15/4/2004</t>
  </si>
  <si>
    <t>55-21/1/2014</t>
  </si>
  <si>
    <t>27-23/10/2015</t>
  </si>
  <si>
    <t xml:space="preserve"> §Æng V¨n VÜnh</t>
  </si>
  <si>
    <t>229-8/12/2014</t>
  </si>
  <si>
    <t>70-26/3/2015</t>
  </si>
  <si>
    <t>28-23/10/2015</t>
  </si>
  <si>
    <t>NguyÔn V¨n Xu©n</t>
  </si>
  <si>
    <t>69-29/3/2013</t>
  </si>
  <si>
    <t>89-23/5/2013</t>
  </si>
  <si>
    <t>29-23/10/2015</t>
  </si>
  <si>
    <t>249-27/12/2010</t>
  </si>
  <si>
    <t>69-28/3/2011</t>
  </si>
  <si>
    <t>30-23/10/2015</t>
  </si>
  <si>
    <t>Ph¹m V¨n M¹nh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</si>
  <si>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</si>
  <si>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</si>
  <si>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</si>
  <si>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</si>
  <si>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</si>
  <si>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</si>
  <si>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</si>
  <si>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</si>
  <si>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</si>
  <si>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</si>
  <si>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</si>
  <si>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</si>
  <si>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Ddoµn H¶i TriÒu</t>
  </si>
  <si>
    <t>93-5/8/2015</t>
  </si>
  <si>
    <t>89-11/6/2010</t>
  </si>
  <si>
    <t>37-23/10/2015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</si>
  <si>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</si>
  <si>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</si>
  <si>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</si>
  <si>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</si>
  <si>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</si>
  <si>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</si>
  <si>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</si>
  <si>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NguyÔn V¨n ThiÖn,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</si>
  <si>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</si>
  <si>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</si>
  <si>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</si>
  <si>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</si>
  <si>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</si>
  <si>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</si>
  <si>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</si>
  <si>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</si>
  <si>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</si>
  <si>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</si>
  <si>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</si>
  <si>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</si>
  <si>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</si>
  <si>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</si>
  <si>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</si>
  <si>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</si>
  <si>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</si>
  <si>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</si>
  <si>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</si>
  <si>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</si>
  <si>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</si>
  <si>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</si>
  <si>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</si>
  <si>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</si>
  <si>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</si>
  <si>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</si>
  <si>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</si>
  <si>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</si>
  <si>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</si>
  <si>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</si>
  <si>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</si>
  <si>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</si>
  <si>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</si>
  <si>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</si>
  <si>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</si>
  <si>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</si>
  <si>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</si>
  <si>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</si>
  <si>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</si>
  <si>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</si>
  <si>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</si>
  <si>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</si>
  <si>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TrÞnh ThÞ Minh Chinh, HiÖp</t>
  </si>
  <si>
    <t>45-19/11/2015</t>
  </si>
  <si>
    <t>81-11/1/2016</t>
  </si>
  <si>
    <t>207-13/9/2016</t>
  </si>
  <si>
    <t>Tr­¬ng V¨n Cac, MiÖn</t>
  </si>
  <si>
    <t>1-29/9/2015</t>
  </si>
  <si>
    <t>3-22/10/2015</t>
  </si>
  <si>
    <t>206-13/9/2016</t>
  </si>
  <si>
    <t>NguyÔn C«ng T­, GÊm</t>
  </si>
  <si>
    <t>Nam ChÝnh, TiÒn H¶i, TB</t>
  </si>
  <si>
    <t>4-1/9/2015</t>
  </si>
  <si>
    <t>5-4/11/2015</t>
  </si>
  <si>
    <t>205-1/9/2016</t>
  </si>
  <si>
    <t>Ph¹m V¨n Ho¸, Duyªn</t>
  </si>
  <si>
    <t>3-25/12/2015</t>
  </si>
  <si>
    <t>7-29/1/2016</t>
  </si>
  <si>
    <t>204-1/9/2016</t>
  </si>
  <si>
    <t>Nguyễn Đức Anh</t>
  </si>
  <si>
    <t>10.21/3/2014</t>
  </si>
  <si>
    <t>92.20/5/2014</t>
  </si>
  <si>
    <t>86.23/10/2015</t>
  </si>
  <si>
    <t>Hoàng Thị Hiên</t>
  </si>
  <si>
    <t>Nam Thanh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</si>
  <si>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</si>
  <si>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</si>
  <si>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</si>
  <si>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</si>
  <si>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</si>
  <si>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</si>
  <si>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</si>
  <si>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</si>
  <si>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</si>
  <si>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235-23/3/2017</t>
  </si>
  <si>
    <t>Vò Xu©n Lîi</t>
  </si>
  <si>
    <t>§«ng L©m</t>
  </si>
  <si>
    <t>45-30/6/2016</t>
  </si>
  <si>
    <t>08-14/10/2016</t>
  </si>
  <si>
    <t>25/10/2016</t>
  </si>
  <si>
    <t>236-23/3/2017</t>
  </si>
  <si>
    <t>TrÇn Quang RÇn</t>
  </si>
  <si>
    <t>§«ng Hoµng</t>
  </si>
  <si>
    <t>06-14/10/2016</t>
  </si>
  <si>
    <t>21/10/2016</t>
  </si>
  <si>
    <t>237-23/3/2017</t>
  </si>
  <si>
    <t>139-11/8/2015</t>
  </si>
  <si>
    <t>90-28/3/2017</t>
  </si>
  <si>
    <t>238/17.4.2017</t>
  </si>
  <si>
    <t>Nguyễn VĂn Dũng</t>
  </si>
  <si>
    <t>Tây Phong</t>
  </si>
  <si>
    <t>18/11.6.12</t>
  </si>
  <si>
    <t>111/23.3.16</t>
  </si>
  <si>
    <t>15/9/16</t>
  </si>
  <si>
    <t>208-23/9/16</t>
  </si>
  <si>
    <t>Phí Đức Hiền</t>
  </si>
  <si>
    <t>05.7/9/2011</t>
  </si>
  <si>
    <t>03.19/10/2011</t>
  </si>
  <si>
    <t>91.23/10/2015</t>
  </si>
  <si>
    <t>Phạm Văn Nghĩa</t>
  </si>
  <si>
    <t>153.17/5/2012</t>
  </si>
  <si>
    <t>42.28/12/2012</t>
  </si>
  <si>
    <t>Đỗ Thị Nguyệt</t>
  </si>
  <si>
    <t>Tây Giang</t>
  </si>
  <si>
    <t>58.18/4/2006</t>
  </si>
  <si>
    <t>01.10/10/2013</t>
  </si>
  <si>
    <t>85.23/10/2015</t>
  </si>
  <si>
    <t>Nguyễn Văn Tốt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</si>
  <si>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</si>
  <si>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</si>
  <si>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</si>
  <si>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</si>
  <si>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</si>
  <si>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</si>
  <si>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</si>
  <si>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Trần Văn Hòa</t>
  </si>
  <si>
    <t>52.18/4/2006</t>
  </si>
  <si>
    <t>26.09/1/2007</t>
  </si>
  <si>
    <t>87.23/10/2015</t>
  </si>
  <si>
    <t>Phạm Ngọc Huy</t>
  </si>
  <si>
    <t>03.22/1/2014</t>
  </si>
  <si>
    <t>116.26/3/2014</t>
  </si>
  <si>
    <t>100.23/10/2015</t>
  </si>
  <si>
    <t>Nguyễn Thị Bình</t>
  </si>
  <si>
    <t>Tây Gsiang</t>
  </si>
  <si>
    <t>52.3/8/2012</t>
  </si>
  <si>
    <t>165.10/9/2012</t>
  </si>
  <si>
    <t>74. 23/10/2015</t>
  </si>
  <si>
    <t>Đỗ Thị Huê</t>
  </si>
  <si>
    <t>23.30/6/2015</t>
  </si>
  <si>
    <t>27.23/10/2015</t>
  </si>
  <si>
    <t>101.23/10/2015</t>
  </si>
  <si>
    <t>Lê Văn Hòa</t>
  </si>
  <si>
    <t>19.6/6/2014</t>
  </si>
  <si>
    <t>108.17/7/2014</t>
  </si>
  <si>
    <t>89.23/10/2015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</si>
  <si>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</si>
  <si>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</si>
  <si>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</si>
  <si>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</si>
  <si>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</si>
  <si>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</si>
  <si>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</si>
  <si>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</si>
  <si>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§Æng V¨n Qu¶ng</t>
  </si>
  <si>
    <t>§«ng Long - TiÒn H¶i</t>
  </si>
  <si>
    <t>02-10.01.2006</t>
  </si>
  <si>
    <t>18-19.10.2011</t>
  </si>
  <si>
    <t>106-23.10.2015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</si>
  <si>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</si>
  <si>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</si>
  <si>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</si>
  <si>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</si>
  <si>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</si>
  <si>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</si>
  <si>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</si>
  <si>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</si>
  <si>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</si>
  <si>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Bïi V¨n TuËn</t>
  </si>
  <si>
    <t>T©y Ninh-TiÒn H¶i</t>
  </si>
  <si>
    <t>228-31.7.2007</t>
  </si>
  <si>
    <t>08-08.10.2007</t>
  </si>
  <si>
    <t>109-23.10.2015</t>
  </si>
  <si>
    <t>T« §×nh Xu©n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</si>
  <si>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</si>
  <si>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</si>
  <si>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</si>
  <si>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</si>
  <si>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</si>
  <si>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</si>
  <si>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</si>
  <si>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</si>
  <si>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</si>
  <si>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</si>
  <si>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Vũ Văn Hội</t>
  </si>
  <si>
    <t>Tây Ninh-Tiền Hải</t>
  </si>
  <si>
    <t>420-30/7/2012</t>
  </si>
  <si>
    <t>03-03/10/2012</t>
  </si>
  <si>
    <t>114-23/10/2015</t>
  </si>
  <si>
    <t>Thái Văn Tuệ</t>
  </si>
  <si>
    <t>72-19/5/1999</t>
  </si>
  <si>
    <t>06-03/10/2012</t>
  </si>
  <si>
    <t>115-23/10/2015</t>
  </si>
  <si>
    <t>Tô Đình Giỏi</t>
  </si>
  <si>
    <t>94-20/6/2012</t>
  </si>
  <si>
    <t>85-26/4/2013</t>
  </si>
  <si>
    <t>117-23/10/2015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</si>
  <si>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</si>
  <si>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</si>
  <si>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</si>
  <si>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</si>
  <si>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</si>
  <si>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</si>
  <si>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</si>
  <si>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</si>
  <si>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</si>
  <si>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</si>
  <si>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</si>
  <si>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</si>
  <si>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</si>
  <si>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Phạm Văn Thuân</t>
  </si>
  <si>
    <t>Đông Long-Tiền Hải</t>
  </si>
  <si>
    <t>41-26/12/2013</t>
  </si>
  <si>
    <t>70-17/3/2014</t>
  </si>
  <si>
    <t>121-23/10/2015</t>
  </si>
  <si>
    <t>Hoàng Duy Hưng</t>
  </si>
  <si>
    <t>06-17/4/2014</t>
  </si>
  <si>
    <t>96-09/6/2014</t>
  </si>
  <si>
    <t>122-23/10/2015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</si>
  <si>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</si>
  <si>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</si>
  <si>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</si>
  <si>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</si>
  <si>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</si>
  <si>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</si>
  <si>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</si>
  <si>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</si>
  <si>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</si>
  <si>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</si>
  <si>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</si>
  <si>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</si>
  <si>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</si>
  <si>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</si>
  <si>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</si>
  <si>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</si>
  <si>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</si>
  <si>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</si>
  <si>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</si>
  <si>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</si>
  <si>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</si>
  <si>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</si>
  <si>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</si>
  <si>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</si>
  <si>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</si>
  <si>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</si>
  <si>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</si>
  <si>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</si>
  <si>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</t>
  </si>
  <si>
    <t>04-29/7/2015</t>
  </si>
  <si>
    <t>20-11/8/2015</t>
  </si>
  <si>
    <t>132-23/10/2015</t>
  </si>
  <si>
    <t>Ngô Minh Chuyên</t>
  </si>
  <si>
    <t>Tô Kim Châu</t>
  </si>
  <si>
    <t>12-11/6/2007</t>
  </si>
  <si>
    <t>23-01/10/2009</t>
  </si>
  <si>
    <t>133-23/10/2015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</si>
  <si>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</si>
  <si>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</si>
  <si>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</si>
  <si>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</si>
  <si>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</si>
  <si>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</si>
  <si>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</si>
  <si>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</si>
  <si>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</si>
  <si>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</si>
  <si>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</si>
  <si>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Vũ Thị Huê</t>
  </si>
  <si>
    <t>03-21/3/2013</t>
  </si>
  <si>
    <t>172-26/4/2013</t>
  </si>
  <si>
    <t>137-23/10/2015</t>
  </si>
  <si>
    <t>Đoàn Văn Hai</t>
  </si>
  <si>
    <t>09-29/7/2011</t>
  </si>
  <si>
    <t>29-21/10/2011</t>
  </si>
  <si>
    <t>138-23/10/2015</t>
  </si>
  <si>
    <t>Đỗ Văn Kháng</t>
  </si>
  <si>
    <t>16-28/7/2010</t>
  </si>
  <si>
    <t>15-05/10/2010</t>
  </si>
  <si>
    <t>140-23/10/2015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</si>
  <si>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</si>
  <si>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</si>
  <si>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</si>
  <si>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</si>
  <si>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</si>
  <si>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</si>
  <si>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</si>
  <si>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</si>
  <si>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</si>
  <si>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</si>
  <si>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</si>
  <si>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</si>
  <si>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</si>
  <si>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</si>
  <si>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</si>
  <si>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</si>
  <si>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</si>
  <si>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Vũ Đức Hoàn</t>
  </si>
  <si>
    <t>Nam Hà-Tiền Hải</t>
  </si>
  <si>
    <t>19-13/5/2014</t>
  </si>
  <si>
    <t>168-18/6/2014</t>
  </si>
  <si>
    <t>145-23/10/2015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</si>
  <si>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</si>
  <si>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</si>
  <si>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</si>
  <si>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</si>
  <si>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</si>
  <si>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</si>
  <si>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</si>
  <si>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05-14/4/2011</t>
  </si>
  <si>
    <t>13-14/6/2011</t>
  </si>
  <si>
    <t>157-23/10/2015</t>
  </si>
  <si>
    <t>Trương Thanh Nam</t>
  </si>
  <si>
    <t>158-23/10/2015</t>
  </si>
  <si>
    <t>Nguyễn Văn Thuỷ</t>
  </si>
  <si>
    <t>15-29/3/2012</t>
  </si>
  <si>
    <t>121-15/6/2012</t>
  </si>
  <si>
    <t>159-23/10/2015</t>
  </si>
  <si>
    <t>Trương Văn Phụng</t>
  </si>
  <si>
    <t>16-17/01/2012</t>
  </si>
  <si>
    <t>38-25/12/2012</t>
  </si>
  <si>
    <t>160-23/10/2015</t>
  </si>
  <si>
    <t>Nguyễn Thị Oanh</t>
  </si>
  <si>
    <t>07-05/12/2014</t>
  </si>
  <si>
    <t>07-20/01/2015</t>
  </si>
  <si>
    <t>186-23/10/2015</t>
  </si>
  <si>
    <t>Vũ Quốc Luật</t>
  </si>
  <si>
    <t>1280-22/6/2000</t>
  </si>
  <si>
    <t>124-09/8/2011</t>
  </si>
  <si>
    <t>179-23/10/2015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</si>
  <si>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</si>
  <si>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</si>
  <si>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</si>
  <si>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</si>
  <si>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</si>
  <si>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</si>
  <si>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</si>
  <si>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</si>
  <si>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</si>
  <si>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Trần VĂn Vinh</t>
  </si>
  <si>
    <t>83-9/11/2011</t>
  </si>
  <si>
    <t>100-24/9/2012</t>
  </si>
  <si>
    <t>56-30/10/2015</t>
  </si>
  <si>
    <t>TRần Văn Chín</t>
  </si>
  <si>
    <t>Phạm VĂn Yên</t>
  </si>
  <si>
    <t>Nam Th¾ng-Tiền Hải</t>
  </si>
  <si>
    <t>Đặng Văn Thành vµ Ph¹m ThÞ Loan</t>
  </si>
  <si>
    <t>Trần Văn Thén</t>
  </si>
  <si>
    <t>Nam Chính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</si>
</sst>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#,##0;[Red]#,##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.VnTimeH"/>
      <family val="2"/>
    </font>
    <font>
      <sz val="10"/>
      <name val="Cambria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VNI-Helve"/>
      <family val="0"/>
    </font>
    <font>
      <b/>
      <sz val="10"/>
      <name val="Cambria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.VnTime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4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14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34" borderId="10" xfId="0" applyFont="1" applyFill="1" applyBorder="1" applyAlignment="1">
      <alignment wrapText="1"/>
    </xf>
    <xf numFmtId="14" fontId="5" fillId="34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7" fillId="34" borderId="10" xfId="0" applyFont="1" applyFill="1" applyBorder="1" applyAlignment="1" applyProtection="1">
      <alignment horizontal="left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>
      <alignment horizontal="right" vertical="center" wrapText="1"/>
    </xf>
    <xf numFmtId="0" fontId="7" fillId="35" borderId="10" xfId="0" applyFont="1" applyFill="1" applyBorder="1" applyAlignment="1" applyProtection="1">
      <alignment horizontal="left" wrapText="1"/>
      <protection locked="0"/>
    </xf>
    <xf numFmtId="0" fontId="5" fillId="34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3" fillId="34" borderId="10" xfId="0" applyFont="1" applyFill="1" applyBorder="1" applyAlignment="1" applyProtection="1">
      <alignment horizontal="left" wrapText="1"/>
      <protection locked="0"/>
    </xf>
    <xf numFmtId="0" fontId="7" fillId="34" borderId="10" xfId="0" applyFont="1" applyFill="1" applyBorder="1" applyAlignment="1" applyProtection="1">
      <alignment horizontal="center" wrapText="1"/>
      <protection locked="0"/>
    </xf>
    <xf numFmtId="0" fontId="7" fillId="36" borderId="10" xfId="0" applyFont="1" applyFill="1" applyBorder="1" applyAlignment="1" applyProtection="1">
      <alignment horizontal="center" wrapText="1"/>
      <protection locked="0"/>
    </xf>
    <xf numFmtId="0" fontId="14" fillId="36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38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wrapText="1"/>
    </xf>
    <xf numFmtId="0" fontId="5" fillId="36" borderId="10" xfId="0" applyFont="1" applyFill="1" applyBorder="1" applyAlignment="1" applyProtection="1">
      <alignment horizontal="left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Alignment="1">
      <alignment/>
    </xf>
    <xf numFmtId="3" fontId="5" fillId="36" borderId="10" xfId="58" applyNumberFormat="1" applyFont="1" applyFill="1" applyBorder="1" applyAlignment="1" applyProtection="1">
      <alignment horizontal="left" vertical="center" wrapText="1" shrinkToFit="1"/>
      <protection locked="0"/>
    </xf>
    <xf numFmtId="0" fontId="5" fillId="36" borderId="10" xfId="59" applyFont="1" applyFill="1" applyBorder="1" applyAlignment="1" applyProtection="1">
      <alignment horizontal="center" vertical="center" wrapText="1"/>
      <protection locked="0"/>
    </xf>
    <xf numFmtId="3" fontId="5" fillId="36" borderId="10" xfId="58" applyNumberFormat="1" applyFont="1" applyFill="1" applyBorder="1" applyAlignment="1" applyProtection="1">
      <alignment horizontal="center" vertical="center" wrapText="1" shrinkToFit="1"/>
      <protection locked="0"/>
    </xf>
    <xf numFmtId="0" fontId="5" fillId="36" borderId="10" xfId="59" applyFont="1" applyFill="1" applyBorder="1" applyAlignment="1" applyProtection="1">
      <alignment horizontal="left" vertical="center" wrapText="1"/>
      <protection locked="0"/>
    </xf>
    <xf numFmtId="3" fontId="5" fillId="36" borderId="10" xfId="58" applyNumberFormat="1" applyFont="1" applyFill="1" applyBorder="1" applyAlignment="1">
      <alignment horizontal="left" vertical="center" wrapText="1" shrinkToFit="1"/>
      <protection/>
    </xf>
    <xf numFmtId="3" fontId="5" fillId="36" borderId="10" xfId="58" applyNumberFormat="1" applyFont="1" applyFill="1" applyBorder="1" applyAlignment="1">
      <alignment horizontal="center" vertical="center" wrapText="1" shrinkToFit="1"/>
      <protection/>
    </xf>
    <xf numFmtId="0" fontId="5" fillId="36" borderId="10" xfId="0" applyFont="1" applyFill="1" applyBorder="1" applyAlignment="1">
      <alignment vertical="center" wrapText="1"/>
    </xf>
    <xf numFmtId="0" fontId="5" fillId="36" borderId="10" xfId="59" applyFont="1" applyFill="1" applyBorder="1" applyAlignment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Border="1" applyAlignment="1">
      <alignment horizontal="left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36" borderId="10" xfId="56" applyFont="1" applyFill="1" applyBorder="1" applyAlignment="1">
      <alignment horizontal="left" vertical="center" wrapText="1"/>
      <protection/>
    </xf>
    <xf numFmtId="0" fontId="7" fillId="36" borderId="10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 applyProtection="1">
      <alignment horizontal="left" vertical="center" wrapText="1"/>
      <protection locked="0"/>
    </xf>
    <xf numFmtId="167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36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36" borderId="10" xfId="59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 wrapText="1"/>
    </xf>
    <xf numFmtId="0" fontId="7" fillId="36" borderId="10" xfId="0" applyFont="1" applyFill="1" applyBorder="1" applyAlignment="1" applyProtection="1">
      <alignment vertical="center" wrapText="1"/>
      <protection locked="0"/>
    </xf>
    <xf numFmtId="3" fontId="7" fillId="36" borderId="10" xfId="58" applyNumberFormat="1" applyFont="1" applyFill="1" applyBorder="1" applyAlignment="1" applyProtection="1">
      <alignment horizontal="left" vertical="center" wrapText="1" shrinkToFit="1"/>
      <protection locked="0"/>
    </xf>
    <xf numFmtId="0" fontId="7" fillId="36" borderId="10" xfId="59" applyFont="1" applyFill="1" applyBorder="1" applyAlignment="1" applyProtection="1">
      <alignment horizontal="center" vertical="center" wrapText="1"/>
      <protection locked="0"/>
    </xf>
    <xf numFmtId="3" fontId="7" fillId="36" borderId="10" xfId="58" applyNumberFormat="1" applyFont="1" applyFill="1" applyBorder="1" applyAlignment="1" applyProtection="1">
      <alignment horizontal="center" vertical="center" wrapText="1" shrinkToFit="1"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7" fillId="36" borderId="10" xfId="59" applyFont="1" applyFill="1" applyBorder="1" applyAlignment="1" applyProtection="1">
      <alignment horizontal="left" vertical="center" wrapText="1"/>
      <protection locked="0"/>
    </xf>
    <xf numFmtId="0" fontId="7" fillId="0" borderId="10" xfId="59" applyFont="1" applyBorder="1" applyAlignment="1" applyProtection="1">
      <alignment horizontal="center" vertical="center" wrapText="1"/>
      <protection locked="0"/>
    </xf>
    <xf numFmtId="0" fontId="7" fillId="36" borderId="10" xfId="0" applyFont="1" applyFill="1" applyBorder="1" applyAlignment="1" applyProtection="1">
      <alignment horizontal="left" vertical="center" wrapText="1"/>
      <protection locked="0"/>
    </xf>
    <xf numFmtId="0" fontId="7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/>
    </xf>
    <xf numFmtId="0" fontId="12" fillId="36" borderId="0" xfId="0" applyFont="1" applyFill="1" applyAlignment="1">
      <alignment/>
    </xf>
    <xf numFmtId="0" fontId="7" fillId="0" borderId="10" xfId="0" applyFont="1" applyBorder="1" applyAlignment="1" applyProtection="1">
      <alignment vertical="center" wrapText="1"/>
      <protection locked="0"/>
    </xf>
    <xf numFmtId="3" fontId="7" fillId="36" borderId="10" xfId="58" applyNumberFormat="1" applyFont="1" applyFill="1" applyBorder="1" applyAlignment="1">
      <alignment horizontal="left" vertical="center" wrapText="1" shrinkToFit="1"/>
      <protection/>
    </xf>
    <xf numFmtId="3" fontId="7" fillId="36" borderId="10" xfId="58" applyNumberFormat="1" applyFont="1" applyFill="1" applyBorder="1" applyAlignment="1">
      <alignment horizontal="center" vertical="center" wrapText="1" shrinkToFit="1"/>
      <protection/>
    </xf>
    <xf numFmtId="0" fontId="7" fillId="36" borderId="10" xfId="59" applyNumberFormat="1" applyFont="1" applyFill="1" applyBorder="1" applyAlignment="1">
      <alignment vertical="center" wrapText="1"/>
      <protection/>
    </xf>
    <xf numFmtId="0" fontId="7" fillId="36" borderId="10" xfId="59" applyFont="1" applyFill="1" applyBorder="1" applyAlignment="1">
      <alignment vertical="center" wrapText="1"/>
      <protection/>
    </xf>
    <xf numFmtId="0" fontId="12" fillId="36" borderId="10" xfId="0" applyFont="1" applyFill="1" applyBorder="1" applyAlignment="1">
      <alignment horizontal="center" vertical="center" wrapText="1"/>
    </xf>
    <xf numFmtId="3" fontId="7" fillId="36" borderId="10" xfId="58" applyNumberFormat="1" applyFont="1" applyFill="1" applyBorder="1" applyAlignment="1" applyProtection="1">
      <alignment horizontal="left" vertical="center" wrapText="1" shrinkToFit="1"/>
      <protection/>
    </xf>
    <xf numFmtId="0" fontId="12" fillId="36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4" fontId="5" fillId="36" borderId="10" xfId="0" applyNumberFormat="1" applyFont="1" applyFill="1" applyBorder="1" applyAlignment="1">
      <alignment horizontal="center" vertical="center" wrapText="1"/>
    </xf>
    <xf numFmtId="14" fontId="7" fillId="36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shrinkToFit="1"/>
    </xf>
    <xf numFmtId="0" fontId="5" fillId="0" borderId="10" xfId="57" applyNumberFormat="1" applyFont="1" applyBorder="1" applyAlignment="1" applyProtection="1">
      <alignment horizontal="center" vertical="center" wrapText="1"/>
      <protection locked="0"/>
    </xf>
    <xf numFmtId="14" fontId="5" fillId="35" borderId="10" xfId="57" applyNumberFormat="1" applyFont="1" applyFill="1" applyBorder="1" applyAlignment="1" applyProtection="1">
      <alignment horizontal="left" vertical="center" wrapText="1"/>
      <protection locked="0"/>
    </xf>
    <xf numFmtId="49" fontId="5" fillId="35" borderId="10" xfId="57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7" applyNumberFormat="1" applyFont="1" applyBorder="1" applyAlignment="1" applyProtection="1">
      <alignment horizontal="center" vertical="center" wrapText="1"/>
      <protection locked="0"/>
    </xf>
    <xf numFmtId="0" fontId="6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6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6" applyFont="1" applyFill="1" applyBorder="1" applyAlignment="1" applyProtection="1">
      <alignment horizontal="left" wrapText="1"/>
      <protection locked="0"/>
    </xf>
    <xf numFmtId="0" fontId="5" fillId="0" borderId="10" xfId="56" applyFont="1" applyFill="1" applyBorder="1" applyAlignment="1" applyProtection="1">
      <alignment horizontal="left" wrapText="1"/>
      <protection locked="0"/>
    </xf>
    <xf numFmtId="0" fontId="5" fillId="35" borderId="10" xfId="0" applyFont="1" applyFill="1" applyBorder="1" applyAlignment="1" applyProtection="1">
      <alignment wrapText="1"/>
      <protection locked="0"/>
    </xf>
    <xf numFmtId="0" fontId="6" fillId="0" borderId="10" xfId="57" applyNumberFormat="1" applyFont="1" applyBorder="1" applyAlignment="1" applyProtection="1">
      <alignment horizontal="left" vertical="center" wrapText="1"/>
      <protection locked="0"/>
    </xf>
    <xf numFmtId="0" fontId="6" fillId="35" borderId="10" xfId="0" applyFont="1" applyFill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6" fillId="35" borderId="10" xfId="57" applyNumberFormat="1" applyFont="1" applyFill="1" applyBorder="1" applyAlignment="1" applyProtection="1">
      <alignment horizontal="left" vertical="center" wrapText="1"/>
      <protection locked="0"/>
    </xf>
    <xf numFmtId="0" fontId="62" fillId="35" borderId="10" xfId="0" applyFont="1" applyFill="1" applyBorder="1" applyAlignment="1" applyProtection="1">
      <alignment wrapText="1"/>
      <protection locked="0"/>
    </xf>
    <xf numFmtId="0" fontId="6" fillId="0" borderId="10" xfId="56" applyFont="1" applyFill="1" applyBorder="1" applyAlignment="1" applyProtection="1">
      <alignment horizontal="left" vertical="center" wrapText="1"/>
      <protection locked="0"/>
    </xf>
    <xf numFmtId="0" fontId="5" fillId="0" borderId="10" xfId="56" applyFont="1" applyFill="1" applyBorder="1" applyAlignment="1" applyProtection="1">
      <alignment horizontal="left" vertical="center" wrapText="1"/>
      <protection locked="0"/>
    </xf>
    <xf numFmtId="164" fontId="5" fillId="0" borderId="10" xfId="44" applyNumberFormat="1" applyFont="1" applyFill="1" applyBorder="1" applyAlignment="1" applyProtection="1">
      <alignment horizontal="left" vertical="center" wrapText="1"/>
      <protection locked="0"/>
    </xf>
    <xf numFmtId="16" fontId="5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62" fillId="0" borderId="10" xfId="0" applyFont="1" applyBorder="1" applyAlignment="1" applyProtection="1">
      <alignment wrapText="1"/>
      <protection locked="0"/>
    </xf>
    <xf numFmtId="16" fontId="62" fillId="0" borderId="10" xfId="56" applyNumberFormat="1" applyFont="1" applyFill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3" fontId="5" fillId="36" borderId="10" xfId="58" applyNumberFormat="1" applyFont="1" applyFill="1" applyBorder="1" applyAlignment="1">
      <alignment horizontal="center" vertical="center" wrapText="1" shrinkToFit="1"/>
      <protection/>
    </xf>
    <xf numFmtId="3" fontId="7" fillId="36" borderId="10" xfId="58" applyNumberFormat="1" applyFont="1" applyFill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>
      <alignment horizontal="center" vertical="center" wrapText="1"/>
    </xf>
    <xf numFmtId="0" fontId="7" fillId="36" borderId="10" xfId="59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14" fontId="7" fillId="3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 applyProtection="1">
      <alignment vertical="center" wrapText="1"/>
      <protection locked="0"/>
    </xf>
    <xf numFmtId="14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57" applyNumberFormat="1" applyFont="1" applyFill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3" fontId="41" fillId="0" borderId="10" xfId="0" applyNumberFormat="1" applyFont="1" applyFill="1" applyBorder="1" applyAlignment="1">
      <alignment horizontal="center" wrapText="1"/>
    </xf>
    <xf numFmtId="14" fontId="41" fillId="0" borderId="10" xfId="0" applyNumberFormat="1" applyFont="1" applyFill="1" applyBorder="1" applyAlignment="1">
      <alignment horizontal="right" wrapText="1"/>
    </xf>
    <xf numFmtId="14" fontId="41" fillId="0" borderId="10" xfId="0" applyNumberFormat="1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right" wrapText="1"/>
    </xf>
    <xf numFmtId="0" fontId="44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6" fillId="0" borderId="10" xfId="0" applyFont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right" vertical="center" wrapText="1"/>
      <protection locked="0"/>
    </xf>
    <xf numFmtId="0" fontId="40" fillId="0" borderId="10" xfId="0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wrapText="1" shrinkToFit="1"/>
    </xf>
    <xf numFmtId="0" fontId="6" fillId="35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3" fontId="6" fillId="0" borderId="10" xfId="0" applyNumberFormat="1" applyFont="1" applyBorder="1" applyAlignment="1">
      <alignment horizontal="right" wrapText="1" shrinkToFit="1"/>
    </xf>
    <xf numFmtId="0" fontId="6" fillId="0" borderId="10" xfId="0" applyFont="1" applyBorder="1" applyAlignment="1">
      <alignment horizontal="left" wrapText="1" shrinkToFit="1"/>
    </xf>
    <xf numFmtId="3" fontId="6" fillId="0" borderId="10" xfId="0" applyNumberFormat="1" applyFont="1" applyBorder="1" applyAlignment="1">
      <alignment wrapText="1" shrinkToFit="1"/>
    </xf>
    <xf numFmtId="3" fontId="6" fillId="0" borderId="10" xfId="0" applyNumberFormat="1" applyFont="1" applyFill="1" applyBorder="1" applyAlignment="1">
      <alignment wrapText="1" shrinkToFit="1"/>
    </xf>
    <xf numFmtId="0" fontId="6" fillId="0" borderId="10" xfId="0" applyFont="1" applyFill="1" applyBorder="1" applyAlignment="1">
      <alignment wrapText="1" shrinkToFit="1"/>
    </xf>
    <xf numFmtId="3" fontId="6" fillId="0" borderId="10" xfId="0" applyNumberFormat="1" applyFont="1" applyFill="1" applyBorder="1" applyAlignment="1">
      <alignment horizontal="right" wrapText="1" shrinkToFit="1"/>
    </xf>
    <xf numFmtId="0" fontId="6" fillId="0" borderId="10" xfId="0" applyFont="1" applyBorder="1" applyAlignment="1">
      <alignment horizontal="right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6" fillId="34" borderId="10" xfId="0" applyNumberFormat="1" applyFont="1" applyFill="1" applyBorder="1" applyAlignment="1">
      <alignment horizontal="right" wrapText="1" shrinkToFit="1"/>
    </xf>
    <xf numFmtId="3" fontId="6" fillId="34" borderId="10" xfId="0" applyNumberFormat="1" applyFont="1" applyFill="1" applyBorder="1" applyAlignment="1">
      <alignment horizontal="center" wrapText="1" shrinkToFit="1"/>
    </xf>
    <xf numFmtId="3" fontId="6" fillId="0" borderId="10" xfId="0" applyNumberFormat="1" applyFont="1" applyBorder="1" applyAlignment="1">
      <alignment horizontal="center" wrapText="1" shrinkToFit="1"/>
    </xf>
    <xf numFmtId="3" fontId="6" fillId="34" borderId="10" xfId="0" applyNumberFormat="1" applyFont="1" applyFill="1" applyBorder="1" applyAlignment="1">
      <alignment wrapText="1" shrinkToFit="1"/>
    </xf>
    <xf numFmtId="3" fontId="6" fillId="0" borderId="10" xfId="0" applyNumberFormat="1" applyFont="1" applyFill="1" applyBorder="1" applyAlignment="1">
      <alignment horizontal="right" vertical="center" wrapText="1" shrinkToFit="1"/>
    </xf>
    <xf numFmtId="3" fontId="6" fillId="34" borderId="10" xfId="0" applyNumberFormat="1" applyFont="1" applyFill="1" applyBorder="1" applyAlignment="1">
      <alignment horizontal="right" vertical="center" wrapText="1" shrinkToFit="1"/>
    </xf>
    <xf numFmtId="0" fontId="6" fillId="34" borderId="10" xfId="0" applyFont="1" applyFill="1" applyBorder="1" applyAlignment="1">
      <alignment wrapText="1" shrinkToFit="1"/>
    </xf>
    <xf numFmtId="14" fontId="5" fillId="34" borderId="10" xfId="0" applyNumberFormat="1" applyFont="1" applyFill="1" applyBorder="1" applyAlignment="1">
      <alignment horizontal="right" wrapText="1"/>
    </xf>
    <xf numFmtId="14" fontId="5" fillId="0" borderId="10" xfId="0" applyNumberFormat="1" applyFont="1" applyBorder="1" applyAlignment="1">
      <alignment horizontal="right" wrapText="1"/>
    </xf>
    <xf numFmtId="0" fontId="6" fillId="34" borderId="10" xfId="0" applyFont="1" applyFill="1" applyBorder="1" applyAlignment="1">
      <alignment horizontal="center" wrapText="1" shrinkToFit="1"/>
    </xf>
    <xf numFmtId="3" fontId="16" fillId="34" borderId="10" xfId="0" applyNumberFormat="1" applyFont="1" applyFill="1" applyBorder="1" applyAlignment="1" applyProtection="1">
      <alignment horizontal="right" wrapText="1" shrinkToFit="1"/>
      <protection locked="0"/>
    </xf>
    <xf numFmtId="3" fontId="16" fillId="36" borderId="10" xfId="0" applyNumberFormat="1" applyFont="1" applyFill="1" applyBorder="1" applyAlignment="1" applyProtection="1">
      <alignment horizontal="right" wrapText="1" shrinkToFit="1"/>
      <protection locked="0"/>
    </xf>
    <xf numFmtId="0" fontId="6" fillId="0" borderId="10" xfId="0" applyFont="1" applyBorder="1" applyAlignment="1">
      <alignment horizontal="center" wrapText="1" shrinkToFit="1"/>
    </xf>
    <xf numFmtId="0" fontId="6" fillId="33" borderId="10" xfId="0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wrapText="1" shrinkToFit="1"/>
    </xf>
    <xf numFmtId="3" fontId="6" fillId="0" borderId="10" xfId="0" applyNumberFormat="1" applyFont="1" applyBorder="1" applyAlignment="1">
      <alignment horizontal="center" vertical="center" wrapText="1" shrinkToFit="1"/>
    </xf>
    <xf numFmtId="3" fontId="22" fillId="0" borderId="10" xfId="0" applyNumberFormat="1" applyFont="1" applyFill="1" applyBorder="1" applyAlignment="1">
      <alignment horizontal="center" vertical="center" wrapText="1" shrinkToFit="1"/>
    </xf>
    <xf numFmtId="3" fontId="22" fillId="0" borderId="10" xfId="0" applyNumberFormat="1" applyFont="1" applyBorder="1" applyAlignment="1">
      <alignment horizontal="center" vertical="center" wrapText="1" shrinkToFit="1"/>
    </xf>
    <xf numFmtId="3" fontId="23" fillId="0" borderId="10" xfId="0" applyNumberFormat="1" applyFont="1" applyBorder="1" applyAlignment="1">
      <alignment horizontal="center" vertical="center" wrapText="1" shrinkToFit="1"/>
    </xf>
    <xf numFmtId="165" fontId="6" fillId="0" borderId="10" xfId="0" applyNumberFormat="1" applyFont="1" applyBorder="1" applyAlignment="1">
      <alignment horizontal="center" vertical="center" wrapText="1" shrinkToFit="1"/>
    </xf>
    <xf numFmtId="3" fontId="6" fillId="36" borderId="10" xfId="0" applyNumberFormat="1" applyFont="1" applyFill="1" applyBorder="1" applyAlignment="1">
      <alignment horizontal="center" vertical="center" wrapText="1" shrinkToFit="1"/>
    </xf>
    <xf numFmtId="3" fontId="17" fillId="0" borderId="10" xfId="0" applyNumberFormat="1" applyFont="1" applyBorder="1" applyAlignment="1">
      <alignment horizontal="center" vertical="center" wrapText="1" shrinkToFit="1"/>
    </xf>
    <xf numFmtId="3" fontId="16" fillId="0" borderId="10" xfId="0" applyNumberFormat="1" applyFont="1" applyBorder="1" applyAlignment="1">
      <alignment horizontal="center" vertical="center" wrapText="1" shrinkToFit="1"/>
    </xf>
    <xf numFmtId="164" fontId="5" fillId="0" borderId="10" xfId="42" applyNumberFormat="1" applyFont="1" applyFill="1" applyBorder="1" applyAlignment="1">
      <alignment horizontal="right" vertical="center" wrapText="1" shrinkToFit="1"/>
    </xf>
    <xf numFmtId="164" fontId="5" fillId="0" borderId="10" xfId="42" applyNumberFormat="1" applyFont="1" applyFill="1" applyBorder="1" applyAlignment="1">
      <alignment horizontal="center" vertical="center" wrapText="1" shrinkToFit="1"/>
    </xf>
    <xf numFmtId="164" fontId="5" fillId="0" borderId="10" xfId="42" applyNumberFormat="1" applyFont="1" applyFill="1" applyBorder="1" applyAlignment="1">
      <alignment horizontal="right" wrapText="1" shrinkToFit="1"/>
    </xf>
    <xf numFmtId="164" fontId="5" fillId="0" borderId="10" xfId="42" applyNumberFormat="1" applyFont="1" applyFill="1" applyBorder="1" applyAlignment="1">
      <alignment wrapText="1" shrinkToFit="1"/>
    </xf>
    <xf numFmtId="164" fontId="5" fillId="0" borderId="10" xfId="42" applyNumberFormat="1" applyFont="1" applyFill="1" applyBorder="1" applyAlignment="1">
      <alignment horizontal="left" wrapText="1" shrinkToFit="1"/>
    </xf>
    <xf numFmtId="0" fontId="5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64" fontId="5" fillId="0" borderId="10" xfId="42" applyNumberFormat="1" applyFont="1" applyFill="1" applyBorder="1" applyAlignment="1">
      <alignment horizontal="center" wrapText="1" shrinkToFit="1"/>
    </xf>
    <xf numFmtId="164" fontId="41" fillId="0" borderId="10" xfId="42" applyNumberFormat="1" applyFont="1" applyFill="1" applyBorder="1" applyAlignment="1">
      <alignment horizontal="right" wrapText="1" shrinkToFit="1"/>
    </xf>
    <xf numFmtId="0" fontId="41" fillId="0" borderId="10" xfId="0" applyFont="1" applyFill="1" applyBorder="1" applyAlignment="1">
      <alignment wrapText="1" shrinkToFit="1"/>
    </xf>
    <xf numFmtId="0" fontId="41" fillId="0" borderId="10" xfId="0" applyFont="1" applyFill="1" applyBorder="1" applyAlignment="1">
      <alignment horizontal="left" wrapText="1" shrinkToFit="1"/>
    </xf>
    <xf numFmtId="164" fontId="43" fillId="0" borderId="10" xfId="42" applyNumberFormat="1" applyFont="1" applyFill="1" applyBorder="1" applyAlignment="1">
      <alignment horizontal="right" wrapText="1" shrinkToFit="1"/>
    </xf>
    <xf numFmtId="164" fontId="41" fillId="0" borderId="10" xfId="42" applyNumberFormat="1" applyFont="1" applyFill="1" applyBorder="1" applyAlignment="1">
      <alignment wrapText="1" shrinkToFit="1"/>
    </xf>
    <xf numFmtId="164" fontId="5" fillId="0" borderId="10" xfId="0" applyNumberFormat="1" applyFont="1" applyFill="1" applyBorder="1" applyAlignment="1">
      <alignment wrapText="1" shrinkToFit="1"/>
    </xf>
    <xf numFmtId="3" fontId="5" fillId="33" borderId="10" xfId="0" applyNumberFormat="1" applyFont="1" applyFill="1" applyBorder="1" applyAlignment="1">
      <alignment wrapText="1" shrinkToFit="1"/>
    </xf>
    <xf numFmtId="164" fontId="5" fillId="0" borderId="10" xfId="42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6" fontId="5" fillId="0" borderId="10" xfId="0" applyNumberFormat="1" applyFont="1" applyBorder="1" applyAlignment="1">
      <alignment horizontal="center" wrapText="1"/>
    </xf>
    <xf numFmtId="38" fontId="5" fillId="0" borderId="10" xfId="0" applyNumberFormat="1" applyFont="1" applyBorder="1" applyAlignment="1">
      <alignment horizontal="center" wrapText="1"/>
    </xf>
    <xf numFmtId="164" fontId="5" fillId="0" borderId="10" xfId="42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left" wrapText="1" shrinkToFit="1"/>
    </xf>
    <xf numFmtId="167" fontId="6" fillId="36" borderId="10" xfId="0" applyNumberFormat="1" applyFont="1" applyFill="1" applyBorder="1" applyAlignment="1">
      <alignment horizontal="center" vertical="center" wrapText="1" shrinkToFit="1"/>
    </xf>
    <xf numFmtId="0" fontId="6" fillId="36" borderId="10" xfId="0" applyFont="1" applyFill="1" applyBorder="1" applyAlignment="1">
      <alignment horizontal="center" vertical="center" wrapText="1" shrinkToFit="1"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59" applyFont="1" applyFill="1" applyBorder="1" applyAlignment="1">
      <alignment horizontal="center" vertical="center" wrapText="1"/>
      <protection/>
    </xf>
    <xf numFmtId="0" fontId="5" fillId="36" borderId="10" xfId="59" applyFont="1" applyFill="1" applyBorder="1" applyAlignment="1">
      <alignment vertical="center" wrapText="1"/>
      <protection/>
    </xf>
    <xf numFmtId="0" fontId="5" fillId="36" borderId="10" xfId="59" applyNumberFormat="1" applyFont="1" applyFill="1" applyBorder="1" applyAlignment="1">
      <alignment vertical="center" wrapText="1"/>
      <protection/>
    </xf>
    <xf numFmtId="0" fontId="5" fillId="36" borderId="10" xfId="59" applyNumberFormat="1" applyFont="1" applyFill="1" applyBorder="1" applyAlignment="1">
      <alignment horizontal="center" vertical="center" wrapText="1"/>
      <protection/>
    </xf>
    <xf numFmtId="0" fontId="5" fillId="36" borderId="10" xfId="59" applyFont="1" applyFill="1" applyBorder="1" applyAlignment="1">
      <alignment horizontal="center" vertical="center" wrapText="1"/>
      <protection/>
    </xf>
    <xf numFmtId="164" fontId="6" fillId="36" borderId="10" xfId="42" applyNumberFormat="1" applyFont="1" applyFill="1" applyBorder="1" applyAlignment="1" applyProtection="1">
      <alignment horizontal="center" vertical="center" wrapText="1" shrinkToFit="1"/>
      <protection locked="0"/>
    </xf>
    <xf numFmtId="167" fontId="16" fillId="0" borderId="10" xfId="0" applyNumberFormat="1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164" fontId="16" fillId="0" borderId="10" xfId="42" applyNumberFormat="1" applyFont="1" applyBorder="1" applyAlignment="1" applyProtection="1">
      <alignment horizontal="center" vertical="center" wrapText="1" shrinkToFit="1"/>
      <protection locked="0"/>
    </xf>
    <xf numFmtId="0" fontId="16" fillId="0" borderId="10" xfId="0" applyFont="1" applyBorder="1" applyAlignment="1">
      <alignment wrapText="1" shrinkToFit="1"/>
    </xf>
    <xf numFmtId="14" fontId="7" fillId="0" borderId="10" xfId="0" applyNumberFormat="1" applyFont="1" applyBorder="1" applyAlignment="1">
      <alignment wrapText="1"/>
    </xf>
    <xf numFmtId="0" fontId="7" fillId="0" borderId="10" xfId="0" applyFont="1" applyBorder="1" applyAlignment="1" applyProtection="1">
      <alignment horizontal="center" wrapText="1"/>
      <protection locked="0"/>
    </xf>
    <xf numFmtId="0" fontId="12" fillId="36" borderId="10" xfId="0" applyFont="1" applyFill="1" applyBorder="1" applyAlignment="1">
      <alignment wrapText="1"/>
    </xf>
    <xf numFmtId="167" fontId="16" fillId="36" borderId="10" xfId="0" applyNumberFormat="1" applyFont="1" applyFill="1" applyBorder="1" applyAlignment="1">
      <alignment horizontal="center" vertical="center" wrapText="1" shrinkToFit="1"/>
    </xf>
    <xf numFmtId="0" fontId="16" fillId="36" borderId="10" xfId="0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wrapText="1"/>
    </xf>
    <xf numFmtId="0" fontId="7" fillId="0" borderId="10" xfId="0" applyFont="1" applyBorder="1" applyAlignment="1" applyProtection="1">
      <alignment horizontal="left" wrapText="1"/>
      <protection locked="0"/>
    </xf>
    <xf numFmtId="164" fontId="16" fillId="36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>
      <alignment horizontal="justify" wrapText="1"/>
    </xf>
    <xf numFmtId="164" fontId="5" fillId="35" borderId="10" xfId="42" applyNumberFormat="1" applyFont="1" applyFill="1" applyBorder="1" applyAlignment="1" applyProtection="1">
      <alignment vertical="center" wrapText="1" shrinkToFit="1"/>
      <protection locked="0"/>
    </xf>
    <xf numFmtId="0" fontId="5" fillId="35" borderId="10" xfId="0" applyFont="1" applyFill="1" applyBorder="1" applyAlignment="1" applyProtection="1">
      <alignment horizontal="left" wrapText="1" shrinkToFit="1"/>
      <protection locked="0"/>
    </xf>
    <xf numFmtId="0" fontId="5" fillId="35" borderId="10" xfId="0" applyFont="1" applyFill="1" applyBorder="1" applyAlignment="1" applyProtection="1">
      <alignment wrapText="1" shrinkToFit="1"/>
      <protection locked="0"/>
    </xf>
    <xf numFmtId="3" fontId="5" fillId="35" borderId="10" xfId="0" applyNumberFormat="1" applyFont="1" applyFill="1" applyBorder="1" applyAlignment="1" applyProtection="1">
      <alignment wrapText="1" shrinkToFit="1"/>
      <protection locked="0"/>
    </xf>
    <xf numFmtId="164" fontId="5" fillId="0" borderId="10" xfId="42" applyNumberFormat="1" applyFont="1" applyBorder="1" applyAlignment="1" applyProtection="1">
      <alignment vertical="center" wrapText="1" shrinkToFit="1"/>
      <protection locked="0"/>
    </xf>
    <xf numFmtId="0" fontId="5" fillId="0" borderId="10" xfId="0" applyFont="1" applyBorder="1" applyAlignment="1" applyProtection="1">
      <alignment wrapText="1" shrinkToFit="1"/>
      <protection locked="0"/>
    </xf>
    <xf numFmtId="0" fontId="62" fillId="35" borderId="10" xfId="0" applyFont="1" applyFill="1" applyBorder="1" applyAlignment="1" applyProtection="1">
      <alignment wrapText="1" shrinkToFit="1"/>
      <protection locked="0"/>
    </xf>
    <xf numFmtId="164" fontId="5" fillId="0" borderId="10" xfId="44" applyNumberFormat="1" applyFont="1" applyFill="1" applyBorder="1" applyAlignment="1" applyProtection="1">
      <alignment vertical="center" wrapText="1" shrinkToFit="1"/>
      <protection locked="0"/>
    </xf>
    <xf numFmtId="0" fontId="62" fillId="0" borderId="10" xfId="0" applyFont="1" applyBorder="1" applyAlignment="1" applyProtection="1">
      <alignment wrapText="1" shrinkToFit="1"/>
      <protection locked="0"/>
    </xf>
    <xf numFmtId="3" fontId="5" fillId="0" borderId="10" xfId="0" applyNumberFormat="1" applyFont="1" applyFill="1" applyBorder="1" applyAlignment="1" applyProtection="1">
      <alignment horizontal="right" wrapText="1" shrinkToFit="1"/>
      <protection locked="0"/>
    </xf>
    <xf numFmtId="0" fontId="5" fillId="0" borderId="10" xfId="0" applyFont="1" applyBorder="1" applyAlignment="1" applyProtection="1">
      <alignment horizontal="right" wrapText="1" shrinkToFit="1"/>
      <protection locked="0"/>
    </xf>
    <xf numFmtId="3" fontId="5" fillId="0" borderId="10" xfId="0" applyNumberFormat="1" applyFont="1" applyBorder="1" applyAlignment="1" applyProtection="1">
      <alignment horizontal="right" wrapText="1" shrinkToFit="1"/>
      <protection locked="0"/>
    </xf>
    <xf numFmtId="3" fontId="5" fillId="35" borderId="10" xfId="0" applyNumberFormat="1" applyFont="1" applyFill="1" applyBorder="1" applyAlignment="1" applyProtection="1">
      <alignment horizontal="right" wrapText="1" shrinkToFit="1"/>
      <protection locked="0"/>
    </xf>
    <xf numFmtId="3" fontId="5" fillId="0" borderId="10" xfId="56" applyNumberFormat="1" applyFont="1" applyFill="1" applyBorder="1" applyAlignment="1" applyProtection="1">
      <alignment horizontal="right" wrapText="1" shrinkToFit="1"/>
      <protection locked="0"/>
    </xf>
    <xf numFmtId="164" fontId="5" fillId="0" borderId="10" xfId="44" applyNumberFormat="1" applyFont="1" applyFill="1" applyBorder="1" applyAlignment="1" applyProtection="1">
      <alignment horizontal="left" vertical="center" wrapText="1" shrinkToFit="1"/>
      <protection locked="0"/>
    </xf>
    <xf numFmtId="14" fontId="5" fillId="0" borderId="10" xfId="0" applyNumberFormat="1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164" fontId="6" fillId="35" borderId="10" xfId="42" applyNumberFormat="1" applyFont="1" applyFill="1" applyBorder="1" applyAlignment="1" applyProtection="1">
      <alignment horizontal="center" vertical="center" wrapText="1" shrinkToFit="1"/>
      <protection locked="0"/>
    </xf>
    <xf numFmtId="14" fontId="5" fillId="35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ieu mau nghiep vu ngay 19.6" xfId="57"/>
    <cellStyle name="Normal_HINHSU-0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047"/>
  <sheetViews>
    <sheetView tabSelected="1" zoomScale="85" zoomScaleNormal="85" zoomScalePageLayoutView="0" workbookViewId="0" topLeftCell="A1878">
      <selection activeCell="B1889" sqref="B1889:B2047"/>
    </sheetView>
  </sheetViews>
  <sheetFormatPr defaultColWidth="9.140625" defaultRowHeight="12.75"/>
  <cols>
    <col min="1" max="1" width="4.28125" style="10" customWidth="1"/>
    <col min="2" max="2" width="14.28125" style="10" customWidth="1"/>
    <col min="3" max="3" width="13.421875" style="10" customWidth="1"/>
    <col min="4" max="4" width="15.28125" style="10" customWidth="1"/>
    <col min="5" max="5" width="11.8515625" style="10" customWidth="1"/>
    <col min="6" max="6" width="12.140625" style="10" customWidth="1"/>
    <col min="7" max="7" width="12.7109375" style="10" customWidth="1"/>
    <col min="8" max="8" width="11.140625" style="22" customWidth="1"/>
    <col min="9" max="9" width="9.140625" style="22" customWidth="1"/>
    <col min="10" max="10" width="9.57421875" style="22" customWidth="1"/>
    <col min="11" max="11" width="11.140625" style="10" customWidth="1"/>
    <col min="12" max="12" width="11.00390625" style="37" customWidth="1"/>
    <col min="13" max="13" width="6.00390625" style="37" customWidth="1"/>
    <col min="14" max="16384" width="9.140625" style="10" customWidth="1"/>
  </cols>
  <sheetData>
    <row r="1" spans="1:5" ht="18.75">
      <c r="A1" s="194" t="s">
        <v>28</v>
      </c>
      <c r="B1" s="194"/>
      <c r="C1" s="194"/>
      <c r="D1" s="194"/>
      <c r="E1" s="194"/>
    </row>
    <row r="2" spans="1:13" ht="20.25" customHeight="1">
      <c r="A2" s="187" t="s">
        <v>17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30" customHeight="1">
      <c r="A3" s="189" t="s">
        <v>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s="24" customFormat="1" ht="4.5" customHeight="1">
      <c r="A4" s="10"/>
      <c r="E4" s="25"/>
      <c r="F4" s="25"/>
      <c r="G4" s="25"/>
      <c r="H4" s="26"/>
      <c r="I4" s="26"/>
      <c r="J4" s="26"/>
      <c r="K4" s="25"/>
      <c r="L4" s="38"/>
      <c r="M4" s="38"/>
    </row>
    <row r="5" spans="2:13" ht="39" customHeight="1">
      <c r="B5" s="191" t="s">
        <v>29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2:13" ht="7.5" customHeight="1">
      <c r="B6" s="23"/>
      <c r="C6" s="23"/>
      <c r="D6" s="23"/>
      <c r="E6" s="23"/>
      <c r="F6" s="23"/>
      <c r="G6" s="23"/>
      <c r="H6" s="27"/>
      <c r="I6" s="27"/>
      <c r="J6" s="27"/>
      <c r="K6" s="193"/>
      <c r="L6" s="193"/>
      <c r="M6" s="193"/>
    </row>
    <row r="7" spans="1:13" s="3" customFormat="1" ht="31.5" customHeight="1">
      <c r="A7" s="190" t="s">
        <v>8</v>
      </c>
      <c r="B7" s="186" t="s">
        <v>6</v>
      </c>
      <c r="C7" s="186" t="s">
        <v>5</v>
      </c>
      <c r="D7" s="186" t="s">
        <v>7</v>
      </c>
      <c r="E7" s="186" t="s">
        <v>0</v>
      </c>
      <c r="F7" s="186" t="s">
        <v>1</v>
      </c>
      <c r="G7" s="186" t="s">
        <v>3</v>
      </c>
      <c r="H7" s="186"/>
      <c r="I7" s="186"/>
      <c r="J7" s="186"/>
      <c r="K7" s="186" t="s">
        <v>16</v>
      </c>
      <c r="L7" s="186" t="s">
        <v>2</v>
      </c>
      <c r="M7" s="186" t="s">
        <v>4</v>
      </c>
    </row>
    <row r="8" spans="1:13" s="3" customFormat="1" ht="26.25" customHeight="1">
      <c r="A8" s="190"/>
      <c r="B8" s="186"/>
      <c r="C8" s="186"/>
      <c r="D8" s="186"/>
      <c r="E8" s="186"/>
      <c r="F8" s="186"/>
      <c r="G8" s="186" t="s">
        <v>11</v>
      </c>
      <c r="H8" s="186" t="s">
        <v>12</v>
      </c>
      <c r="I8" s="186"/>
      <c r="J8" s="186"/>
      <c r="K8" s="186"/>
      <c r="L8" s="186"/>
      <c r="M8" s="186"/>
    </row>
    <row r="9" spans="1:13" s="3" customFormat="1" ht="84" customHeight="1">
      <c r="A9" s="190"/>
      <c r="B9" s="186"/>
      <c r="C9" s="186"/>
      <c r="D9" s="186"/>
      <c r="E9" s="186"/>
      <c r="F9" s="186"/>
      <c r="G9" s="190"/>
      <c r="H9" s="28" t="s">
        <v>13</v>
      </c>
      <c r="I9" s="28" t="s">
        <v>14</v>
      </c>
      <c r="J9" s="28" t="s">
        <v>15</v>
      </c>
      <c r="K9" s="186"/>
      <c r="L9" s="186"/>
      <c r="M9" s="186"/>
    </row>
    <row r="10" spans="1:13" s="3" customFormat="1" ht="15" customHeigh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21">
        <v>8</v>
      </c>
      <c r="I10" s="21">
        <v>9</v>
      </c>
      <c r="J10" s="21">
        <v>10</v>
      </c>
      <c r="K10" s="1">
        <v>11</v>
      </c>
      <c r="L10" s="9">
        <v>12</v>
      </c>
      <c r="M10" s="9">
        <v>13</v>
      </c>
    </row>
    <row r="11" spans="1:13" s="3" customFormat="1" ht="17.25" customHeight="1">
      <c r="A11" s="7"/>
      <c r="B11" s="8" t="s">
        <v>9</v>
      </c>
      <c r="C11" s="1"/>
      <c r="D11" s="1"/>
      <c r="E11" s="1"/>
      <c r="F11" s="1"/>
      <c r="G11" s="1"/>
      <c r="H11" s="21"/>
      <c r="I11" s="21"/>
      <c r="J11" s="21"/>
      <c r="K11" s="1"/>
      <c r="L11" s="9"/>
      <c r="M11" s="9"/>
    </row>
    <row r="12" spans="1:13" s="3" customFormat="1" ht="19.5" customHeight="1">
      <c r="A12" s="227">
        <v>1</v>
      </c>
      <c r="B12" s="29" t="s">
        <v>19</v>
      </c>
      <c r="C12" s="29"/>
      <c r="D12" s="29"/>
      <c r="E12" s="29"/>
      <c r="F12" s="29"/>
      <c r="G12" s="29"/>
      <c r="H12" s="157">
        <f>+SUM(H13:H76)</f>
        <v>2714638</v>
      </c>
      <c r="I12" s="157">
        <f>+SUM(I13:I76)</f>
        <v>0</v>
      </c>
      <c r="J12" s="157">
        <f>+SUM(J13:J76)</f>
        <v>0</v>
      </c>
      <c r="K12" s="29"/>
      <c r="L12" s="39"/>
      <c r="M12" s="39"/>
    </row>
    <row r="13" spans="1:13" s="37" customFormat="1" ht="25.5" customHeight="1">
      <c r="A13" s="228">
        <v>1</v>
      </c>
      <c r="B13" s="44" t="s">
        <v>30</v>
      </c>
      <c r="C13" s="44" t="s">
        <v>31</v>
      </c>
      <c r="D13" s="44" t="s">
        <v>32</v>
      </c>
      <c r="E13" s="44" t="s">
        <v>33</v>
      </c>
      <c r="F13" s="44" t="s">
        <v>34</v>
      </c>
      <c r="G13" s="44" t="s">
        <v>35</v>
      </c>
      <c r="H13" s="252">
        <v>60000</v>
      </c>
      <c r="I13" s="253"/>
      <c r="J13" s="253"/>
      <c r="K13" s="45">
        <v>42531</v>
      </c>
      <c r="L13" s="44" t="s">
        <v>36</v>
      </c>
      <c r="M13" s="44"/>
    </row>
    <row r="14" spans="1:13" s="37" customFormat="1" ht="25.5" customHeight="1">
      <c r="A14" s="229">
        <f>+A13+1</f>
        <v>2</v>
      </c>
      <c r="B14" s="46"/>
      <c r="C14" s="46" t="s">
        <v>37</v>
      </c>
      <c r="D14" s="46" t="s">
        <v>38</v>
      </c>
      <c r="E14" s="46" t="s">
        <v>39</v>
      </c>
      <c r="F14" s="46" t="s">
        <v>40</v>
      </c>
      <c r="G14" s="46" t="s">
        <v>41</v>
      </c>
      <c r="H14" s="244">
        <v>5607</v>
      </c>
      <c r="I14" s="254"/>
      <c r="J14" s="254"/>
      <c r="K14" s="46" t="s">
        <v>42</v>
      </c>
      <c r="L14" s="46" t="s">
        <v>43</v>
      </c>
      <c r="M14" s="46"/>
    </row>
    <row r="15" spans="1:13" s="37" customFormat="1" ht="25.5" customHeight="1">
      <c r="A15" s="229">
        <f aca="true" t="shared" si="0" ref="A15:A76">+A14+1</f>
        <v>3</v>
      </c>
      <c r="B15" s="46"/>
      <c r="C15" s="46" t="s">
        <v>37</v>
      </c>
      <c r="D15" s="46" t="s">
        <v>38</v>
      </c>
      <c r="E15" s="46" t="s">
        <v>44</v>
      </c>
      <c r="F15" s="46" t="s">
        <v>45</v>
      </c>
      <c r="G15" s="46" t="s">
        <v>35</v>
      </c>
      <c r="H15" s="244">
        <v>104150</v>
      </c>
      <c r="I15" s="254"/>
      <c r="J15" s="254"/>
      <c r="K15" s="46" t="s">
        <v>42</v>
      </c>
      <c r="L15" s="46" t="s">
        <v>46</v>
      </c>
      <c r="M15" s="46"/>
    </row>
    <row r="16" spans="1:13" s="37" customFormat="1" ht="25.5" customHeight="1">
      <c r="A16" s="229">
        <f t="shared" si="0"/>
        <v>4</v>
      </c>
      <c r="B16" s="46"/>
      <c r="C16" s="46" t="s">
        <v>47</v>
      </c>
      <c r="D16" s="46" t="s">
        <v>48</v>
      </c>
      <c r="E16" s="46" t="s">
        <v>49</v>
      </c>
      <c r="F16" s="46" t="s">
        <v>50</v>
      </c>
      <c r="G16" s="46" t="s">
        <v>35</v>
      </c>
      <c r="H16" s="244">
        <v>21600</v>
      </c>
      <c r="I16" s="254"/>
      <c r="J16" s="254"/>
      <c r="K16" s="46" t="s">
        <v>51</v>
      </c>
      <c r="L16" s="46" t="s">
        <v>52</v>
      </c>
      <c r="M16" s="46"/>
    </row>
    <row r="17" spans="1:13" s="37" customFormat="1" ht="25.5">
      <c r="A17" s="229">
        <f t="shared" si="0"/>
        <v>5</v>
      </c>
      <c r="B17" s="46"/>
      <c r="C17" s="46" t="s">
        <v>53</v>
      </c>
      <c r="D17" s="46" t="s">
        <v>54</v>
      </c>
      <c r="E17" s="47" t="s">
        <v>55</v>
      </c>
      <c r="F17" s="47" t="s">
        <v>56</v>
      </c>
      <c r="G17" s="47" t="s">
        <v>57</v>
      </c>
      <c r="H17" s="244">
        <v>19750</v>
      </c>
      <c r="I17" s="241"/>
      <c r="J17" s="241"/>
      <c r="K17" s="46" t="s">
        <v>58</v>
      </c>
      <c r="L17" s="46" t="s">
        <v>59</v>
      </c>
      <c r="M17" s="6"/>
    </row>
    <row r="18" spans="1:13" s="37" customFormat="1" ht="25.5">
      <c r="A18" s="229">
        <f t="shared" si="0"/>
        <v>6</v>
      </c>
      <c r="B18" s="46"/>
      <c r="C18" s="46" t="s">
        <v>60</v>
      </c>
      <c r="D18" s="46" t="s">
        <v>61</v>
      </c>
      <c r="E18" s="47" t="s">
        <v>62</v>
      </c>
      <c r="F18" s="47" t="s">
        <v>63</v>
      </c>
      <c r="G18" s="47" t="s">
        <v>57</v>
      </c>
      <c r="H18" s="244">
        <v>19800</v>
      </c>
      <c r="I18" s="241"/>
      <c r="J18" s="241"/>
      <c r="K18" s="46" t="s">
        <v>64</v>
      </c>
      <c r="L18" s="46" t="s">
        <v>65</v>
      </c>
      <c r="M18" s="6"/>
    </row>
    <row r="19" spans="1:13" s="37" customFormat="1" ht="25.5">
      <c r="A19" s="229">
        <f t="shared" si="0"/>
        <v>7</v>
      </c>
      <c r="B19" s="46"/>
      <c r="C19" s="46" t="s">
        <v>66</v>
      </c>
      <c r="D19" s="46" t="s">
        <v>61</v>
      </c>
      <c r="E19" s="47" t="s">
        <v>67</v>
      </c>
      <c r="F19" s="47" t="s">
        <v>68</v>
      </c>
      <c r="G19" s="47" t="s">
        <v>57</v>
      </c>
      <c r="H19" s="244">
        <v>9900</v>
      </c>
      <c r="I19" s="241"/>
      <c r="J19" s="241"/>
      <c r="K19" s="48">
        <v>42622</v>
      </c>
      <c r="L19" s="46" t="s">
        <v>69</v>
      </c>
      <c r="M19" s="6"/>
    </row>
    <row r="20" spans="1:13" s="37" customFormat="1" ht="25.5">
      <c r="A20" s="229">
        <f t="shared" si="0"/>
        <v>8</v>
      </c>
      <c r="B20" s="46"/>
      <c r="C20" s="46" t="s">
        <v>70</v>
      </c>
      <c r="D20" s="46" t="s">
        <v>71</v>
      </c>
      <c r="E20" s="47" t="s">
        <v>72</v>
      </c>
      <c r="F20" s="47" t="s">
        <v>73</v>
      </c>
      <c r="G20" s="47" t="s">
        <v>57</v>
      </c>
      <c r="H20" s="244">
        <v>9802</v>
      </c>
      <c r="I20" s="241"/>
      <c r="J20" s="241"/>
      <c r="K20" s="46" t="s">
        <v>74</v>
      </c>
      <c r="L20" s="46" t="s">
        <v>75</v>
      </c>
      <c r="M20" s="6"/>
    </row>
    <row r="21" spans="1:13" s="37" customFormat="1" ht="25.5">
      <c r="A21" s="229">
        <f t="shared" si="0"/>
        <v>9</v>
      </c>
      <c r="B21" s="46"/>
      <c r="C21" s="46" t="s">
        <v>76</v>
      </c>
      <c r="D21" s="46" t="s">
        <v>77</v>
      </c>
      <c r="E21" s="47" t="s">
        <v>78</v>
      </c>
      <c r="F21" s="47" t="s">
        <v>79</v>
      </c>
      <c r="G21" s="47" t="s">
        <v>57</v>
      </c>
      <c r="H21" s="244">
        <v>10000</v>
      </c>
      <c r="I21" s="241"/>
      <c r="J21" s="241"/>
      <c r="K21" s="46" t="s">
        <v>80</v>
      </c>
      <c r="L21" s="46" t="s">
        <v>81</v>
      </c>
      <c r="M21" s="6"/>
    </row>
    <row r="22" spans="1:13" s="37" customFormat="1" ht="25.5">
      <c r="A22" s="229">
        <f t="shared" si="0"/>
        <v>10</v>
      </c>
      <c r="B22" s="46"/>
      <c r="C22" s="46" t="s">
        <v>82</v>
      </c>
      <c r="D22" s="46" t="s">
        <v>71</v>
      </c>
      <c r="E22" s="47" t="s">
        <v>83</v>
      </c>
      <c r="F22" s="47" t="s">
        <v>84</v>
      </c>
      <c r="G22" s="47" t="s">
        <v>57</v>
      </c>
      <c r="H22" s="244">
        <v>9620</v>
      </c>
      <c r="I22" s="241"/>
      <c r="J22" s="241"/>
      <c r="K22" s="46" t="s">
        <v>85</v>
      </c>
      <c r="L22" s="46" t="s">
        <v>86</v>
      </c>
      <c r="M22" s="6"/>
    </row>
    <row r="23" spans="1:13" s="37" customFormat="1" ht="25.5">
      <c r="A23" s="229">
        <f t="shared" si="0"/>
        <v>11</v>
      </c>
      <c r="B23" s="46"/>
      <c r="C23" s="46" t="s">
        <v>87</v>
      </c>
      <c r="D23" s="46" t="s">
        <v>88</v>
      </c>
      <c r="E23" s="47" t="s">
        <v>89</v>
      </c>
      <c r="F23" s="47" t="s">
        <v>90</v>
      </c>
      <c r="G23" s="47" t="s">
        <v>57</v>
      </c>
      <c r="H23" s="244">
        <v>21252</v>
      </c>
      <c r="I23" s="241"/>
      <c r="J23" s="241"/>
      <c r="K23" s="46" t="s">
        <v>80</v>
      </c>
      <c r="L23" s="46" t="s">
        <v>91</v>
      </c>
      <c r="M23" s="6"/>
    </row>
    <row r="24" spans="1:13" s="37" customFormat="1" ht="25.5">
      <c r="A24" s="229">
        <f t="shared" si="0"/>
        <v>12</v>
      </c>
      <c r="B24" s="46"/>
      <c r="C24" s="46" t="s">
        <v>92</v>
      </c>
      <c r="D24" s="46" t="s">
        <v>93</v>
      </c>
      <c r="E24" s="47" t="s">
        <v>94</v>
      </c>
      <c r="F24" s="47" t="s">
        <v>95</v>
      </c>
      <c r="G24" s="47" t="s">
        <v>57</v>
      </c>
      <c r="H24" s="244">
        <v>650</v>
      </c>
      <c r="I24" s="241"/>
      <c r="J24" s="241"/>
      <c r="K24" s="46" t="s">
        <v>64</v>
      </c>
      <c r="L24" s="46" t="s">
        <v>96</v>
      </c>
      <c r="M24" s="6"/>
    </row>
    <row r="25" spans="1:13" s="37" customFormat="1" ht="38.25">
      <c r="A25" s="229">
        <f t="shared" si="0"/>
        <v>13</v>
      </c>
      <c r="B25" s="46"/>
      <c r="C25" s="46" t="s">
        <v>97</v>
      </c>
      <c r="D25" s="46" t="s">
        <v>98</v>
      </c>
      <c r="E25" s="46" t="s">
        <v>99</v>
      </c>
      <c r="F25" s="46" t="s">
        <v>100</v>
      </c>
      <c r="G25" s="47" t="s">
        <v>57</v>
      </c>
      <c r="H25" s="244">
        <v>406650</v>
      </c>
      <c r="I25" s="241"/>
      <c r="J25" s="241"/>
      <c r="K25" s="46" t="s">
        <v>80</v>
      </c>
      <c r="L25" s="46" t="s">
        <v>101</v>
      </c>
      <c r="M25" s="6"/>
    </row>
    <row r="26" spans="1:13" s="51" customFormat="1" ht="25.5">
      <c r="A26" s="229">
        <f t="shared" si="0"/>
        <v>14</v>
      </c>
      <c r="B26" s="32"/>
      <c r="C26" s="32" t="s">
        <v>102</v>
      </c>
      <c r="D26" s="32" t="s">
        <v>103</v>
      </c>
      <c r="E26" s="49" t="s">
        <v>104</v>
      </c>
      <c r="F26" s="49" t="s">
        <v>105</v>
      </c>
      <c r="G26" s="49" t="s">
        <v>57</v>
      </c>
      <c r="H26" s="249">
        <v>9960</v>
      </c>
      <c r="I26" s="248"/>
      <c r="J26" s="248"/>
      <c r="K26" s="32" t="s">
        <v>58</v>
      </c>
      <c r="L26" s="32" t="s">
        <v>106</v>
      </c>
      <c r="M26" s="50" t="s">
        <v>30</v>
      </c>
    </row>
    <row r="27" spans="1:13" s="3" customFormat="1" ht="25.5">
      <c r="A27" s="229">
        <f t="shared" si="0"/>
        <v>15</v>
      </c>
      <c r="B27" s="52" t="s">
        <v>107</v>
      </c>
      <c r="C27" s="52" t="s">
        <v>108</v>
      </c>
      <c r="D27" s="44" t="s">
        <v>109</v>
      </c>
      <c r="E27" s="52" t="s">
        <v>110</v>
      </c>
      <c r="F27" s="52" t="s">
        <v>111</v>
      </c>
      <c r="G27" s="52" t="s">
        <v>41</v>
      </c>
      <c r="H27" s="252">
        <v>24200</v>
      </c>
      <c r="I27" s="255"/>
      <c r="J27" s="255"/>
      <c r="K27" s="53">
        <v>42529</v>
      </c>
      <c r="L27" s="52" t="s">
        <v>112</v>
      </c>
      <c r="M27" s="54"/>
    </row>
    <row r="28" spans="1:13" s="3" customFormat="1" ht="12.75" customHeight="1">
      <c r="A28" s="229">
        <f t="shared" si="0"/>
        <v>16</v>
      </c>
      <c r="B28" s="55"/>
      <c r="C28" s="50" t="s">
        <v>113</v>
      </c>
      <c r="D28" s="32" t="s">
        <v>109</v>
      </c>
      <c r="E28" s="50" t="s">
        <v>114</v>
      </c>
      <c r="F28" s="50" t="s">
        <v>115</v>
      </c>
      <c r="G28" s="50" t="s">
        <v>41</v>
      </c>
      <c r="H28" s="249">
        <v>4950</v>
      </c>
      <c r="I28" s="247"/>
      <c r="J28" s="247"/>
      <c r="K28" s="56">
        <v>42529</v>
      </c>
      <c r="L28" s="50" t="s">
        <v>116</v>
      </c>
      <c r="M28" s="55"/>
    </row>
    <row r="29" spans="1:13" s="3" customFormat="1" ht="12.75" customHeight="1">
      <c r="A29" s="229">
        <f t="shared" si="0"/>
        <v>17</v>
      </c>
      <c r="B29" s="55"/>
      <c r="C29" s="50" t="s">
        <v>117</v>
      </c>
      <c r="D29" s="32" t="s">
        <v>118</v>
      </c>
      <c r="E29" s="50" t="s">
        <v>119</v>
      </c>
      <c r="F29" s="50" t="s">
        <v>120</v>
      </c>
      <c r="G29" s="50" t="s">
        <v>41</v>
      </c>
      <c r="H29" s="249">
        <v>83000</v>
      </c>
      <c r="I29" s="247"/>
      <c r="J29" s="247"/>
      <c r="K29" s="56">
        <v>42620</v>
      </c>
      <c r="L29" s="50" t="s">
        <v>121</v>
      </c>
      <c r="M29" s="55"/>
    </row>
    <row r="30" spans="1:13" s="3" customFormat="1" ht="12.75" customHeight="1">
      <c r="A30" s="229">
        <f t="shared" si="0"/>
        <v>18</v>
      </c>
      <c r="B30" s="55"/>
      <c r="C30" s="50" t="s">
        <v>122</v>
      </c>
      <c r="D30" s="32" t="s">
        <v>123</v>
      </c>
      <c r="E30" s="50" t="s">
        <v>124</v>
      </c>
      <c r="F30" s="50" t="s">
        <v>125</v>
      </c>
      <c r="G30" s="50" t="s">
        <v>41</v>
      </c>
      <c r="H30" s="249">
        <v>9370</v>
      </c>
      <c r="I30" s="247"/>
      <c r="J30" s="247"/>
      <c r="K30" s="56">
        <v>42539</v>
      </c>
      <c r="L30" s="50" t="s">
        <v>126</v>
      </c>
      <c r="M30" s="55"/>
    </row>
    <row r="31" spans="1:13" s="3" customFormat="1" ht="25.5">
      <c r="A31" s="229">
        <f t="shared" si="0"/>
        <v>19</v>
      </c>
      <c r="B31" s="55"/>
      <c r="C31" s="50" t="s">
        <v>127</v>
      </c>
      <c r="D31" s="32" t="s">
        <v>128</v>
      </c>
      <c r="E31" s="50" t="s">
        <v>129</v>
      </c>
      <c r="F31" s="50" t="s">
        <v>130</v>
      </c>
      <c r="G31" s="50" t="s">
        <v>41</v>
      </c>
      <c r="H31" s="249">
        <v>10460</v>
      </c>
      <c r="I31" s="247"/>
      <c r="J31" s="247"/>
      <c r="K31" s="56">
        <v>42605</v>
      </c>
      <c r="L31" s="50" t="s">
        <v>131</v>
      </c>
      <c r="M31" s="55"/>
    </row>
    <row r="32" spans="1:13" s="3" customFormat="1" ht="12.75" customHeight="1">
      <c r="A32" s="229">
        <f t="shared" si="0"/>
        <v>20</v>
      </c>
      <c r="B32" s="55"/>
      <c r="C32" s="50" t="s">
        <v>132</v>
      </c>
      <c r="D32" s="32" t="s">
        <v>133</v>
      </c>
      <c r="E32" s="50" t="s">
        <v>134</v>
      </c>
      <c r="F32" s="50" t="s">
        <v>135</v>
      </c>
      <c r="G32" s="50" t="s">
        <v>41</v>
      </c>
      <c r="H32" s="249">
        <v>9800</v>
      </c>
      <c r="I32" s="247"/>
      <c r="J32" s="247"/>
      <c r="K32" s="56">
        <v>42529</v>
      </c>
      <c r="L32" s="50" t="s">
        <v>136</v>
      </c>
      <c r="M32" s="55"/>
    </row>
    <row r="33" spans="1:13" s="3" customFormat="1" ht="25.5">
      <c r="A33" s="229">
        <f t="shared" si="0"/>
        <v>21</v>
      </c>
      <c r="B33" s="55"/>
      <c r="C33" s="50" t="s">
        <v>137</v>
      </c>
      <c r="D33" s="32" t="s">
        <v>138</v>
      </c>
      <c r="E33" s="50" t="s">
        <v>139</v>
      </c>
      <c r="F33" s="50" t="s">
        <v>140</v>
      </c>
      <c r="G33" s="50" t="s">
        <v>41</v>
      </c>
      <c r="H33" s="249">
        <v>12950</v>
      </c>
      <c r="I33" s="247"/>
      <c r="J33" s="247"/>
      <c r="K33" s="56">
        <v>42605</v>
      </c>
      <c r="L33" s="50" t="s">
        <v>141</v>
      </c>
      <c r="M33" s="55"/>
    </row>
    <row r="34" spans="1:13" s="3" customFormat="1" ht="32.25" customHeight="1">
      <c r="A34" s="229">
        <f t="shared" si="0"/>
        <v>22</v>
      </c>
      <c r="B34" s="55"/>
      <c r="C34" s="50" t="s">
        <v>142</v>
      </c>
      <c r="D34" s="32" t="s">
        <v>143</v>
      </c>
      <c r="E34" s="50" t="s">
        <v>144</v>
      </c>
      <c r="F34" s="50" t="s">
        <v>145</v>
      </c>
      <c r="G34" s="50" t="s">
        <v>41</v>
      </c>
      <c r="H34" s="249">
        <v>30567</v>
      </c>
      <c r="I34" s="247"/>
      <c r="J34" s="247"/>
      <c r="K34" s="56">
        <v>42640</v>
      </c>
      <c r="L34" s="50" t="s">
        <v>146</v>
      </c>
      <c r="M34" s="55"/>
    </row>
    <row r="35" spans="1:13" s="3" customFormat="1" ht="32.25" customHeight="1">
      <c r="A35" s="229">
        <f t="shared" si="0"/>
        <v>23</v>
      </c>
      <c r="B35" s="55"/>
      <c r="C35" s="50" t="s">
        <v>147</v>
      </c>
      <c r="D35" s="32" t="s">
        <v>148</v>
      </c>
      <c r="E35" s="50" t="s">
        <v>149</v>
      </c>
      <c r="F35" s="50" t="s">
        <v>150</v>
      </c>
      <c r="G35" s="50" t="s">
        <v>41</v>
      </c>
      <c r="H35" s="249">
        <v>10000</v>
      </c>
      <c r="I35" s="247"/>
      <c r="J35" s="247"/>
      <c r="K35" s="56">
        <v>42640</v>
      </c>
      <c r="L35" s="50" t="s">
        <v>151</v>
      </c>
      <c r="M35" s="55"/>
    </row>
    <row r="36" spans="1:13" s="3" customFormat="1" ht="12.75" customHeight="1">
      <c r="A36" s="229">
        <f t="shared" si="0"/>
        <v>24</v>
      </c>
      <c r="B36" s="55"/>
      <c r="C36" s="50" t="s">
        <v>152</v>
      </c>
      <c r="D36" s="32" t="s">
        <v>153</v>
      </c>
      <c r="E36" s="50" t="s">
        <v>154</v>
      </c>
      <c r="F36" s="50" t="s">
        <v>155</v>
      </c>
      <c r="G36" s="50" t="s">
        <v>41</v>
      </c>
      <c r="H36" s="249">
        <v>9800</v>
      </c>
      <c r="I36" s="247"/>
      <c r="J36" s="247"/>
      <c r="K36" s="56">
        <v>42591</v>
      </c>
      <c r="L36" s="50" t="s">
        <v>156</v>
      </c>
      <c r="M36" s="55"/>
    </row>
    <row r="37" spans="1:13" s="3" customFormat="1" ht="16.5" customHeight="1">
      <c r="A37" s="229">
        <f t="shared" si="0"/>
        <v>25</v>
      </c>
      <c r="B37" s="55"/>
      <c r="C37" s="50" t="s">
        <v>157</v>
      </c>
      <c r="D37" s="32" t="s">
        <v>158</v>
      </c>
      <c r="E37" s="50" t="s">
        <v>159</v>
      </c>
      <c r="F37" s="50" t="s">
        <v>160</v>
      </c>
      <c r="G37" s="50" t="s">
        <v>41</v>
      </c>
      <c r="H37" s="249">
        <v>120000</v>
      </c>
      <c r="I37" s="247"/>
      <c r="J37" s="247"/>
      <c r="K37" s="56">
        <v>42535</v>
      </c>
      <c r="L37" s="50" t="s">
        <v>161</v>
      </c>
      <c r="M37" s="55"/>
    </row>
    <row r="38" spans="1:13" s="3" customFormat="1" ht="25.5">
      <c r="A38" s="229">
        <f t="shared" si="0"/>
        <v>26</v>
      </c>
      <c r="B38" s="55"/>
      <c r="C38" s="50" t="s">
        <v>162</v>
      </c>
      <c r="D38" s="32" t="s">
        <v>163</v>
      </c>
      <c r="E38" s="50" t="s">
        <v>164</v>
      </c>
      <c r="F38" s="50" t="s">
        <v>165</v>
      </c>
      <c r="G38" s="50" t="s">
        <v>41</v>
      </c>
      <c r="H38" s="249">
        <v>85000</v>
      </c>
      <c r="I38" s="247"/>
      <c r="J38" s="247"/>
      <c r="K38" s="56">
        <v>38882</v>
      </c>
      <c r="L38" s="50" t="s">
        <v>166</v>
      </c>
      <c r="M38" s="55"/>
    </row>
    <row r="39" spans="1:13" s="3" customFormat="1" ht="16.5" customHeight="1">
      <c r="A39" s="229">
        <f t="shared" si="0"/>
        <v>27</v>
      </c>
      <c r="B39" s="55"/>
      <c r="C39" s="50" t="s">
        <v>167</v>
      </c>
      <c r="D39" s="32" t="s">
        <v>168</v>
      </c>
      <c r="E39" s="50" t="s">
        <v>169</v>
      </c>
      <c r="F39" s="50" t="s">
        <v>170</v>
      </c>
      <c r="G39" s="50" t="s">
        <v>41</v>
      </c>
      <c r="H39" s="249">
        <v>112720</v>
      </c>
      <c r="I39" s="247"/>
      <c r="J39" s="247"/>
      <c r="K39" s="56">
        <v>42610</v>
      </c>
      <c r="L39" s="50" t="s">
        <v>171</v>
      </c>
      <c r="M39" s="55"/>
    </row>
    <row r="40" spans="1:13" s="3" customFormat="1" ht="12.75">
      <c r="A40" s="229">
        <f t="shared" si="0"/>
        <v>28</v>
      </c>
      <c r="B40" s="55"/>
      <c r="C40" s="50" t="s">
        <v>172</v>
      </c>
      <c r="D40" s="32" t="s">
        <v>173</v>
      </c>
      <c r="E40" s="50" t="s">
        <v>174</v>
      </c>
      <c r="F40" s="50" t="s">
        <v>175</v>
      </c>
      <c r="G40" s="50" t="s">
        <v>41</v>
      </c>
      <c r="H40" s="249">
        <v>134500</v>
      </c>
      <c r="I40" s="247"/>
      <c r="J40" s="247"/>
      <c r="K40" s="56">
        <v>42640</v>
      </c>
      <c r="L40" s="50" t="s">
        <v>176</v>
      </c>
      <c r="M40" s="55"/>
    </row>
    <row r="41" spans="1:13" s="3" customFormat="1" ht="25.5">
      <c r="A41" s="229">
        <f t="shared" si="0"/>
        <v>29</v>
      </c>
      <c r="B41" s="55"/>
      <c r="C41" s="50" t="s">
        <v>177</v>
      </c>
      <c r="D41" s="32" t="s">
        <v>178</v>
      </c>
      <c r="E41" s="50" t="s">
        <v>179</v>
      </c>
      <c r="F41" s="50" t="s">
        <v>180</v>
      </c>
      <c r="G41" s="50" t="s">
        <v>41</v>
      </c>
      <c r="H41" s="249">
        <v>16870</v>
      </c>
      <c r="I41" s="247"/>
      <c r="J41" s="247"/>
      <c r="K41" s="56">
        <v>42640</v>
      </c>
      <c r="L41" s="50" t="s">
        <v>181</v>
      </c>
      <c r="M41" s="55"/>
    </row>
    <row r="42" spans="1:13" s="3" customFormat="1" ht="32.25" customHeight="1">
      <c r="A42" s="229">
        <f t="shared" si="0"/>
        <v>30</v>
      </c>
      <c r="B42" s="55"/>
      <c r="C42" s="50" t="s">
        <v>182</v>
      </c>
      <c r="D42" s="32" t="s">
        <v>183</v>
      </c>
      <c r="E42" s="50" t="s">
        <v>184</v>
      </c>
      <c r="F42" s="50" t="s">
        <v>185</v>
      </c>
      <c r="G42" s="50" t="s">
        <v>41</v>
      </c>
      <c r="H42" s="249">
        <v>27050</v>
      </c>
      <c r="I42" s="247"/>
      <c r="J42" s="247"/>
      <c r="K42" s="56">
        <v>42640</v>
      </c>
      <c r="L42" s="50" t="s">
        <v>186</v>
      </c>
      <c r="M42" s="55"/>
    </row>
    <row r="43" spans="1:13" ht="12.75">
      <c r="A43" s="229">
        <f t="shared" si="0"/>
        <v>31</v>
      </c>
      <c r="B43" s="50"/>
      <c r="C43" s="50" t="s">
        <v>187</v>
      </c>
      <c r="D43" s="32" t="s">
        <v>188</v>
      </c>
      <c r="E43" s="50" t="s">
        <v>189</v>
      </c>
      <c r="F43" s="50" t="s">
        <v>190</v>
      </c>
      <c r="G43" s="50" t="s">
        <v>41</v>
      </c>
      <c r="H43" s="249">
        <v>10264</v>
      </c>
      <c r="I43" s="247"/>
      <c r="J43" s="247"/>
      <c r="K43" s="56">
        <v>42605</v>
      </c>
      <c r="L43" s="50" t="s">
        <v>191</v>
      </c>
      <c r="M43" s="50"/>
    </row>
    <row r="44" spans="1:13" ht="25.5">
      <c r="A44" s="229">
        <f t="shared" si="0"/>
        <v>32</v>
      </c>
      <c r="B44" s="50"/>
      <c r="C44" s="50" t="s">
        <v>192</v>
      </c>
      <c r="D44" s="32" t="s">
        <v>193</v>
      </c>
      <c r="E44" s="13" t="s">
        <v>194</v>
      </c>
      <c r="F44" s="13" t="s">
        <v>195</v>
      </c>
      <c r="G44" s="50" t="s">
        <v>41</v>
      </c>
      <c r="H44" s="256">
        <v>5420</v>
      </c>
      <c r="I44" s="248"/>
      <c r="J44" s="248"/>
      <c r="K44" s="56">
        <v>42641</v>
      </c>
      <c r="L44" s="13" t="s">
        <v>196</v>
      </c>
      <c r="M44" s="50"/>
    </row>
    <row r="45" spans="1:13" s="57" customFormat="1" ht="12.75">
      <c r="A45" s="229">
        <f t="shared" si="0"/>
        <v>33</v>
      </c>
      <c r="B45" s="50"/>
      <c r="C45" s="50" t="s">
        <v>197</v>
      </c>
      <c r="D45" s="32" t="s">
        <v>198</v>
      </c>
      <c r="E45" s="13" t="s">
        <v>199</v>
      </c>
      <c r="F45" s="13" t="s">
        <v>200</v>
      </c>
      <c r="G45" s="50" t="s">
        <v>41</v>
      </c>
      <c r="H45" s="256">
        <v>119388</v>
      </c>
      <c r="I45" s="248"/>
      <c r="J45" s="248"/>
      <c r="K45" s="56">
        <v>42640</v>
      </c>
      <c r="L45" s="13" t="s">
        <v>201</v>
      </c>
      <c r="M45" s="50" t="s">
        <v>202</v>
      </c>
    </row>
    <row r="46" spans="1:13" ht="38.25">
      <c r="A46" s="229">
        <f t="shared" si="0"/>
        <v>34</v>
      </c>
      <c r="B46" s="52" t="s">
        <v>203</v>
      </c>
      <c r="C46" s="58" t="s">
        <v>204</v>
      </c>
      <c r="D46" s="59" t="s">
        <v>205</v>
      </c>
      <c r="E46" s="59" t="s">
        <v>206</v>
      </c>
      <c r="F46" s="59" t="s">
        <v>207</v>
      </c>
      <c r="G46" s="52" t="s">
        <v>41</v>
      </c>
      <c r="H46" s="257">
        <v>15310</v>
      </c>
      <c r="I46" s="258"/>
      <c r="J46" s="258"/>
      <c r="K46" s="259" t="s">
        <v>208</v>
      </c>
      <c r="L46" s="60" t="s">
        <v>209</v>
      </c>
      <c r="M46" s="52"/>
    </row>
    <row r="47" spans="1:13" ht="38.25">
      <c r="A47" s="229">
        <f t="shared" si="0"/>
        <v>35</v>
      </c>
      <c r="B47" s="6"/>
      <c r="C47" s="61" t="s">
        <v>210</v>
      </c>
      <c r="D47" s="13" t="s">
        <v>211</v>
      </c>
      <c r="E47" s="13" t="s">
        <v>212</v>
      </c>
      <c r="F47" s="13" t="s">
        <v>213</v>
      </c>
      <c r="G47" s="50" t="s">
        <v>41</v>
      </c>
      <c r="H47" s="256">
        <v>37280</v>
      </c>
      <c r="I47" s="241"/>
      <c r="J47" s="241"/>
      <c r="K47" s="260" t="s">
        <v>214</v>
      </c>
      <c r="L47" s="62" t="s">
        <v>215</v>
      </c>
      <c r="M47" s="6"/>
    </row>
    <row r="48" spans="1:13" ht="25.5">
      <c r="A48" s="229">
        <f t="shared" si="0"/>
        <v>36</v>
      </c>
      <c r="B48" s="6"/>
      <c r="C48" s="61" t="s">
        <v>216</v>
      </c>
      <c r="D48" s="13" t="s">
        <v>217</v>
      </c>
      <c r="E48" s="13" t="s">
        <v>218</v>
      </c>
      <c r="F48" s="13" t="s">
        <v>219</v>
      </c>
      <c r="G48" s="50" t="s">
        <v>41</v>
      </c>
      <c r="H48" s="256">
        <v>165537</v>
      </c>
      <c r="I48" s="241"/>
      <c r="J48" s="241"/>
      <c r="K48" s="260" t="s">
        <v>214</v>
      </c>
      <c r="L48" s="62" t="s">
        <v>220</v>
      </c>
      <c r="M48" s="6"/>
    </row>
    <row r="49" spans="1:13" ht="25.5">
      <c r="A49" s="229">
        <f t="shared" si="0"/>
        <v>37</v>
      </c>
      <c r="B49" s="6"/>
      <c r="C49" s="63" t="s">
        <v>221</v>
      </c>
      <c r="D49" s="13" t="s">
        <v>222</v>
      </c>
      <c r="E49" s="13" t="s">
        <v>223</v>
      </c>
      <c r="F49" s="13" t="s">
        <v>224</v>
      </c>
      <c r="G49" s="50" t="s">
        <v>41</v>
      </c>
      <c r="H49" s="256">
        <v>10891</v>
      </c>
      <c r="I49" s="241"/>
      <c r="J49" s="241"/>
      <c r="K49" s="260">
        <v>42533</v>
      </c>
      <c r="L49" s="62" t="s">
        <v>225</v>
      </c>
      <c r="M49" s="6"/>
    </row>
    <row r="50" spans="1:13" ht="25.5">
      <c r="A50" s="229">
        <f t="shared" si="0"/>
        <v>38</v>
      </c>
      <c r="B50" s="6"/>
      <c r="C50" s="61" t="s">
        <v>226</v>
      </c>
      <c r="D50" s="13" t="s">
        <v>227</v>
      </c>
      <c r="E50" s="13" t="s">
        <v>228</v>
      </c>
      <c r="F50" s="13" t="s">
        <v>229</v>
      </c>
      <c r="G50" s="50" t="s">
        <v>41</v>
      </c>
      <c r="H50" s="256">
        <v>9550</v>
      </c>
      <c r="I50" s="241"/>
      <c r="J50" s="241"/>
      <c r="K50" s="260"/>
      <c r="L50" s="62" t="s">
        <v>230</v>
      </c>
      <c r="M50" s="6"/>
    </row>
    <row r="51" spans="1:13" ht="38.25">
      <c r="A51" s="229">
        <f t="shared" si="0"/>
        <v>39</v>
      </c>
      <c r="B51" s="6"/>
      <c r="C51" s="61" t="s">
        <v>231</v>
      </c>
      <c r="D51" s="13" t="s">
        <v>211</v>
      </c>
      <c r="E51" s="13" t="s">
        <v>232</v>
      </c>
      <c r="F51" s="13" t="s">
        <v>233</v>
      </c>
      <c r="G51" s="50" t="s">
        <v>41</v>
      </c>
      <c r="H51" s="256">
        <v>19770</v>
      </c>
      <c r="I51" s="241"/>
      <c r="J51" s="241"/>
      <c r="K51" s="260">
        <v>42533</v>
      </c>
      <c r="L51" s="62" t="s">
        <v>234</v>
      </c>
      <c r="M51" s="6"/>
    </row>
    <row r="52" spans="1:13" ht="25.5">
      <c r="A52" s="229">
        <f t="shared" si="0"/>
        <v>40</v>
      </c>
      <c r="B52" s="6"/>
      <c r="C52" s="61" t="s">
        <v>235</v>
      </c>
      <c r="D52" s="13" t="s">
        <v>236</v>
      </c>
      <c r="E52" s="13" t="s">
        <v>237</v>
      </c>
      <c r="F52" s="13" t="s">
        <v>238</v>
      </c>
      <c r="G52" s="50" t="s">
        <v>41</v>
      </c>
      <c r="H52" s="256">
        <v>5630</v>
      </c>
      <c r="I52" s="241"/>
      <c r="J52" s="241"/>
      <c r="K52" s="260" t="s">
        <v>214</v>
      </c>
      <c r="L52" s="62" t="s">
        <v>234</v>
      </c>
      <c r="M52" s="6"/>
    </row>
    <row r="53" spans="1:13" ht="25.5">
      <c r="A53" s="229">
        <f t="shared" si="0"/>
        <v>41</v>
      </c>
      <c r="B53" s="6"/>
      <c r="C53" s="61" t="s">
        <v>239</v>
      </c>
      <c r="D53" s="13" t="s">
        <v>240</v>
      </c>
      <c r="E53" s="13" t="s">
        <v>241</v>
      </c>
      <c r="F53" s="13" t="s">
        <v>242</v>
      </c>
      <c r="G53" s="50" t="s">
        <v>41</v>
      </c>
      <c r="H53" s="256">
        <v>7110</v>
      </c>
      <c r="I53" s="241"/>
      <c r="J53" s="241"/>
      <c r="K53" s="260">
        <v>42594</v>
      </c>
      <c r="L53" s="62" t="s">
        <v>243</v>
      </c>
      <c r="M53" s="6"/>
    </row>
    <row r="54" spans="1:13" ht="38.25">
      <c r="A54" s="229">
        <f t="shared" si="0"/>
        <v>42</v>
      </c>
      <c r="B54" s="6"/>
      <c r="C54" s="61" t="s">
        <v>245</v>
      </c>
      <c r="D54" s="13" t="s">
        <v>211</v>
      </c>
      <c r="E54" s="13" t="s">
        <v>244</v>
      </c>
      <c r="F54" s="13" t="s">
        <v>244</v>
      </c>
      <c r="G54" s="50" t="s">
        <v>41</v>
      </c>
      <c r="H54" s="256">
        <v>7050</v>
      </c>
      <c r="I54" s="241"/>
      <c r="J54" s="241"/>
      <c r="K54" s="260" t="s">
        <v>246</v>
      </c>
      <c r="L54" s="62" t="s">
        <v>243</v>
      </c>
      <c r="M54" s="6"/>
    </row>
    <row r="55" spans="1:13" ht="51">
      <c r="A55" s="229">
        <f t="shared" si="0"/>
        <v>43</v>
      </c>
      <c r="B55" s="6"/>
      <c r="C55" s="61" t="s">
        <v>247</v>
      </c>
      <c r="D55" s="13" t="s">
        <v>211</v>
      </c>
      <c r="E55" s="13" t="s">
        <v>248</v>
      </c>
      <c r="F55" s="13" t="s">
        <v>249</v>
      </c>
      <c r="G55" s="50" t="s">
        <v>41</v>
      </c>
      <c r="H55" s="256">
        <v>39342</v>
      </c>
      <c r="I55" s="241"/>
      <c r="J55" s="241"/>
      <c r="K55" s="260" t="s">
        <v>250</v>
      </c>
      <c r="L55" s="62" t="s">
        <v>251</v>
      </c>
      <c r="M55" s="6"/>
    </row>
    <row r="56" spans="1:13" ht="51">
      <c r="A56" s="229">
        <f t="shared" si="0"/>
        <v>44</v>
      </c>
      <c r="B56" s="6"/>
      <c r="C56" s="61" t="s">
        <v>252</v>
      </c>
      <c r="D56" s="13" t="s">
        <v>236</v>
      </c>
      <c r="E56" s="13" t="s">
        <v>253</v>
      </c>
      <c r="F56" s="13" t="s">
        <v>254</v>
      </c>
      <c r="G56" s="50" t="s">
        <v>41</v>
      </c>
      <c r="H56" s="256">
        <v>93115</v>
      </c>
      <c r="I56" s="241"/>
      <c r="J56" s="241"/>
      <c r="K56" s="260">
        <v>42533</v>
      </c>
      <c r="L56" s="62" t="s">
        <v>234</v>
      </c>
      <c r="M56" s="6"/>
    </row>
    <row r="57" spans="1:13" ht="63.75">
      <c r="A57" s="229">
        <f t="shared" si="0"/>
        <v>45</v>
      </c>
      <c r="B57" s="6"/>
      <c r="C57" s="61" t="s">
        <v>255</v>
      </c>
      <c r="D57" s="13" t="s">
        <v>211</v>
      </c>
      <c r="E57" s="13" t="s">
        <v>256</v>
      </c>
      <c r="F57" s="13" t="s">
        <v>257</v>
      </c>
      <c r="G57" s="50" t="s">
        <v>41</v>
      </c>
      <c r="H57" s="256">
        <v>16550</v>
      </c>
      <c r="I57" s="241"/>
      <c r="J57" s="241"/>
      <c r="K57" s="260">
        <v>42533</v>
      </c>
      <c r="L57" s="62" t="s">
        <v>258</v>
      </c>
      <c r="M57" s="6"/>
    </row>
    <row r="58" spans="1:13" ht="25.5">
      <c r="A58" s="229">
        <f t="shared" si="0"/>
        <v>46</v>
      </c>
      <c r="B58" s="6"/>
      <c r="C58" s="13" t="s">
        <v>259</v>
      </c>
      <c r="D58" s="13" t="s">
        <v>260</v>
      </c>
      <c r="E58" s="13" t="s">
        <v>261</v>
      </c>
      <c r="F58" s="13" t="s">
        <v>262</v>
      </c>
      <c r="G58" s="13" t="s">
        <v>41</v>
      </c>
      <c r="H58" s="256">
        <v>162334</v>
      </c>
      <c r="I58" s="241"/>
      <c r="J58" s="241"/>
      <c r="K58" s="103">
        <v>42533</v>
      </c>
      <c r="L58" s="13"/>
      <c r="M58" s="6"/>
    </row>
    <row r="59" spans="1:13" ht="25.5">
      <c r="A59" s="229">
        <f t="shared" si="0"/>
        <v>47</v>
      </c>
      <c r="B59" s="6"/>
      <c r="C59" s="6" t="s">
        <v>263</v>
      </c>
      <c r="D59" s="6" t="s">
        <v>264</v>
      </c>
      <c r="E59" s="6" t="s">
        <v>265</v>
      </c>
      <c r="F59" s="6" t="s">
        <v>266</v>
      </c>
      <c r="G59" s="6" t="s">
        <v>41</v>
      </c>
      <c r="H59" s="246">
        <v>44000</v>
      </c>
      <c r="I59" s="246"/>
      <c r="J59" s="246"/>
      <c r="K59" s="103" t="s">
        <v>267</v>
      </c>
      <c r="L59" s="6" t="s">
        <v>268</v>
      </c>
      <c r="M59" s="6"/>
    </row>
    <row r="60" spans="1:13" s="65" customFormat="1" ht="19.5" customHeight="1">
      <c r="A60" s="229">
        <f t="shared" si="0"/>
        <v>48</v>
      </c>
      <c r="B60" s="44" t="s">
        <v>269</v>
      </c>
      <c r="C60" s="64" t="s">
        <v>270</v>
      </c>
      <c r="D60" s="44" t="s">
        <v>271</v>
      </c>
      <c r="E60" s="44" t="s">
        <v>272</v>
      </c>
      <c r="F60" s="44" t="s">
        <v>273</v>
      </c>
      <c r="G60" s="44" t="s">
        <v>41</v>
      </c>
      <c r="H60" s="252">
        <v>152368</v>
      </c>
      <c r="I60" s="261"/>
      <c r="J60" s="261"/>
      <c r="K60" s="45">
        <v>42643</v>
      </c>
      <c r="L60" s="45" t="s">
        <v>274</v>
      </c>
      <c r="M60" s="44"/>
    </row>
    <row r="61" spans="1:13" s="66" customFormat="1" ht="30" customHeight="1">
      <c r="A61" s="229">
        <f t="shared" si="0"/>
        <v>49</v>
      </c>
      <c r="B61" s="4"/>
      <c r="C61" s="5" t="s">
        <v>270</v>
      </c>
      <c r="D61" s="46" t="s">
        <v>271</v>
      </c>
      <c r="E61" s="4" t="s">
        <v>275</v>
      </c>
      <c r="F61" s="4" t="s">
        <v>276</v>
      </c>
      <c r="G61" s="32" t="s">
        <v>41</v>
      </c>
      <c r="H61" s="240">
        <v>207375</v>
      </c>
      <c r="I61" s="243"/>
      <c r="J61" s="243"/>
      <c r="K61" s="48">
        <v>42643</v>
      </c>
      <c r="L61" s="48" t="s">
        <v>277</v>
      </c>
      <c r="M61" s="4"/>
    </row>
    <row r="62" spans="1:13" s="66" customFormat="1" ht="52.5" customHeight="1">
      <c r="A62" s="229">
        <f t="shared" si="0"/>
        <v>50</v>
      </c>
      <c r="B62" s="44" t="s">
        <v>278</v>
      </c>
      <c r="C62" s="67" t="s">
        <v>279</v>
      </c>
      <c r="D62" s="44" t="s">
        <v>280</v>
      </c>
      <c r="E62" s="68" t="s">
        <v>281</v>
      </c>
      <c r="F62" s="68" t="s">
        <v>282</v>
      </c>
      <c r="G62" s="44" t="s">
        <v>41</v>
      </c>
      <c r="H62" s="262">
        <v>14550</v>
      </c>
      <c r="I62" s="261"/>
      <c r="J62" s="261"/>
      <c r="K62" s="45">
        <v>42555</v>
      </c>
      <c r="L62" s="44" t="s">
        <v>283</v>
      </c>
      <c r="M62" s="44"/>
    </row>
    <row r="63" spans="1:13" s="66" customFormat="1" ht="38.25">
      <c r="A63" s="229">
        <f t="shared" si="0"/>
        <v>51</v>
      </c>
      <c r="B63" s="46"/>
      <c r="C63" s="63" t="s">
        <v>284</v>
      </c>
      <c r="D63" s="46" t="s">
        <v>285</v>
      </c>
      <c r="E63" s="69" t="s">
        <v>286</v>
      </c>
      <c r="F63" s="69" t="s">
        <v>287</v>
      </c>
      <c r="G63" s="32" t="s">
        <v>41</v>
      </c>
      <c r="H63" s="263">
        <v>14875</v>
      </c>
      <c r="I63" s="264"/>
      <c r="J63" s="264"/>
      <c r="K63" s="48">
        <v>42531</v>
      </c>
      <c r="L63" s="46" t="s">
        <v>288</v>
      </c>
      <c r="M63" s="46"/>
    </row>
    <row r="64" spans="1:13" s="66" customFormat="1" ht="25.5">
      <c r="A64" s="229">
        <f t="shared" si="0"/>
        <v>52</v>
      </c>
      <c r="B64" s="46"/>
      <c r="C64" s="63" t="s">
        <v>289</v>
      </c>
      <c r="D64" s="46" t="s">
        <v>280</v>
      </c>
      <c r="E64" s="69" t="s">
        <v>290</v>
      </c>
      <c r="F64" s="69" t="s">
        <v>291</v>
      </c>
      <c r="G64" s="32" t="s">
        <v>41</v>
      </c>
      <c r="H64" s="263">
        <v>9783</v>
      </c>
      <c r="I64" s="264"/>
      <c r="J64" s="264"/>
      <c r="K64" s="46" t="s">
        <v>292</v>
      </c>
      <c r="L64" s="46" t="s">
        <v>293</v>
      </c>
      <c r="M64" s="46"/>
    </row>
    <row r="65" spans="1:13" s="66" customFormat="1" ht="25.5">
      <c r="A65" s="229">
        <f t="shared" si="0"/>
        <v>53</v>
      </c>
      <c r="B65" s="46"/>
      <c r="C65" s="63" t="s">
        <v>294</v>
      </c>
      <c r="D65" s="46" t="s">
        <v>295</v>
      </c>
      <c r="E65" s="69" t="s">
        <v>296</v>
      </c>
      <c r="F65" s="69" t="s">
        <v>297</v>
      </c>
      <c r="G65" s="32" t="s">
        <v>41</v>
      </c>
      <c r="H65" s="263">
        <v>14663</v>
      </c>
      <c r="I65" s="264"/>
      <c r="J65" s="264"/>
      <c r="K65" s="46" t="s">
        <v>292</v>
      </c>
      <c r="L65" s="46" t="s">
        <v>298</v>
      </c>
      <c r="M65" s="46"/>
    </row>
    <row r="66" spans="1:13" s="66" customFormat="1" ht="25.5">
      <c r="A66" s="229">
        <f t="shared" si="0"/>
        <v>54</v>
      </c>
      <c r="B66" s="46"/>
      <c r="C66" s="63" t="s">
        <v>299</v>
      </c>
      <c r="D66" s="46" t="s">
        <v>285</v>
      </c>
      <c r="E66" s="69" t="s">
        <v>300</v>
      </c>
      <c r="F66" s="69" t="s">
        <v>301</v>
      </c>
      <c r="G66" s="32" t="s">
        <v>41</v>
      </c>
      <c r="H66" s="263">
        <v>9000</v>
      </c>
      <c r="I66" s="264"/>
      <c r="J66" s="264"/>
      <c r="K66" s="48">
        <v>42533</v>
      </c>
      <c r="L66" s="46" t="s">
        <v>302</v>
      </c>
      <c r="M66" s="46"/>
    </row>
    <row r="67" spans="1:13" s="66" customFormat="1" ht="38.25">
      <c r="A67" s="229">
        <f t="shared" si="0"/>
        <v>55</v>
      </c>
      <c r="B67" s="46"/>
      <c r="C67" s="63" t="s">
        <v>303</v>
      </c>
      <c r="D67" s="46" t="s">
        <v>304</v>
      </c>
      <c r="E67" s="69" t="s">
        <v>305</v>
      </c>
      <c r="F67" s="69" t="s">
        <v>306</v>
      </c>
      <c r="G67" s="32" t="s">
        <v>41</v>
      </c>
      <c r="H67" s="263">
        <v>29175</v>
      </c>
      <c r="I67" s="264"/>
      <c r="J67" s="264"/>
      <c r="K67" s="48">
        <v>42548</v>
      </c>
      <c r="L67" s="46" t="s">
        <v>307</v>
      </c>
      <c r="M67" s="46"/>
    </row>
    <row r="68" spans="1:13" s="66" customFormat="1" ht="25.5">
      <c r="A68" s="229">
        <f t="shared" si="0"/>
        <v>56</v>
      </c>
      <c r="B68" s="46"/>
      <c r="C68" s="63" t="s">
        <v>308</v>
      </c>
      <c r="D68" s="46" t="s">
        <v>309</v>
      </c>
      <c r="E68" s="69" t="s">
        <v>310</v>
      </c>
      <c r="F68" s="69" t="s">
        <v>311</v>
      </c>
      <c r="G68" s="32" t="s">
        <v>41</v>
      </c>
      <c r="H68" s="263">
        <v>8920</v>
      </c>
      <c r="I68" s="264"/>
      <c r="J68" s="264"/>
      <c r="K68" s="48">
        <v>42590</v>
      </c>
      <c r="L68" s="46" t="s">
        <v>312</v>
      </c>
      <c r="M68" s="46"/>
    </row>
    <row r="69" spans="1:13" s="66" customFormat="1" ht="25.5">
      <c r="A69" s="229">
        <f t="shared" si="0"/>
        <v>57</v>
      </c>
      <c r="B69" s="46"/>
      <c r="C69" s="63" t="s">
        <v>313</v>
      </c>
      <c r="D69" s="46" t="s">
        <v>309</v>
      </c>
      <c r="E69" s="69" t="s">
        <v>314</v>
      </c>
      <c r="F69" s="69" t="s">
        <v>315</v>
      </c>
      <c r="G69" s="32" t="s">
        <v>41</v>
      </c>
      <c r="H69" s="263">
        <v>10000</v>
      </c>
      <c r="I69" s="264"/>
      <c r="J69" s="264"/>
      <c r="K69" s="48">
        <v>42590</v>
      </c>
      <c r="L69" s="46" t="s">
        <v>316</v>
      </c>
      <c r="M69" s="46"/>
    </row>
    <row r="70" spans="1:13" s="66" customFormat="1" ht="51">
      <c r="A70" s="229">
        <f t="shared" si="0"/>
        <v>58</v>
      </c>
      <c r="B70" s="46"/>
      <c r="C70" s="63" t="s">
        <v>317</v>
      </c>
      <c r="D70" s="46" t="s">
        <v>318</v>
      </c>
      <c r="E70" s="69" t="s">
        <v>319</v>
      </c>
      <c r="F70" s="69" t="s">
        <v>320</v>
      </c>
      <c r="G70" s="32" t="s">
        <v>41</v>
      </c>
      <c r="H70" s="263">
        <v>29950</v>
      </c>
      <c r="I70" s="264"/>
      <c r="J70" s="264"/>
      <c r="K70" s="48" t="s">
        <v>321</v>
      </c>
      <c r="L70" s="46" t="s">
        <v>322</v>
      </c>
      <c r="M70" s="46"/>
    </row>
    <row r="71" spans="1:13" s="66" customFormat="1" ht="38.25">
      <c r="A71" s="229">
        <f t="shared" si="0"/>
        <v>59</v>
      </c>
      <c r="B71" s="46"/>
      <c r="C71" s="63" t="s">
        <v>323</v>
      </c>
      <c r="D71" s="46" t="s">
        <v>324</v>
      </c>
      <c r="E71" s="69" t="s">
        <v>325</v>
      </c>
      <c r="F71" s="69" t="s">
        <v>326</v>
      </c>
      <c r="G71" s="32" t="s">
        <v>41</v>
      </c>
      <c r="H71" s="263">
        <v>8195</v>
      </c>
      <c r="I71" s="264"/>
      <c r="J71" s="264"/>
      <c r="K71" s="48">
        <v>42643</v>
      </c>
      <c r="L71" s="46" t="s">
        <v>327</v>
      </c>
      <c r="M71" s="46"/>
    </row>
    <row r="72" spans="1:13" s="66" customFormat="1" ht="38.25">
      <c r="A72" s="229">
        <f t="shared" si="0"/>
        <v>60</v>
      </c>
      <c r="B72" s="46"/>
      <c r="C72" s="63" t="s">
        <v>328</v>
      </c>
      <c r="D72" s="46" t="s">
        <v>329</v>
      </c>
      <c r="E72" s="69" t="s">
        <v>330</v>
      </c>
      <c r="F72" s="69" t="s">
        <v>331</v>
      </c>
      <c r="G72" s="32" t="s">
        <v>41</v>
      </c>
      <c r="H72" s="263">
        <f>450+5000+700</f>
        <v>6150</v>
      </c>
      <c r="I72" s="264"/>
      <c r="J72" s="264"/>
      <c r="K72" s="48">
        <v>42654</v>
      </c>
      <c r="L72" s="46" t="s">
        <v>332</v>
      </c>
      <c r="M72" s="46"/>
    </row>
    <row r="73" spans="1:13" s="66" customFormat="1" ht="38.25">
      <c r="A73" s="229">
        <f t="shared" si="0"/>
        <v>61</v>
      </c>
      <c r="B73" s="46"/>
      <c r="C73" s="63" t="s">
        <v>333</v>
      </c>
      <c r="D73" s="46" t="s">
        <v>334</v>
      </c>
      <c r="E73" s="69" t="s">
        <v>335</v>
      </c>
      <c r="F73" s="69" t="s">
        <v>336</v>
      </c>
      <c r="G73" s="32" t="s">
        <v>41</v>
      </c>
      <c r="H73" s="263">
        <v>7254</v>
      </c>
      <c r="I73" s="264"/>
      <c r="J73" s="264"/>
      <c r="K73" s="48">
        <v>42585</v>
      </c>
      <c r="L73" s="46" t="s">
        <v>337</v>
      </c>
      <c r="M73" s="46"/>
    </row>
    <row r="74" spans="1:13" ht="39">
      <c r="A74" s="229">
        <f t="shared" si="0"/>
        <v>62</v>
      </c>
      <c r="B74" s="6"/>
      <c r="C74" s="63" t="s">
        <v>338</v>
      </c>
      <c r="D74" s="13" t="s">
        <v>339</v>
      </c>
      <c r="E74" s="13" t="s">
        <v>340</v>
      </c>
      <c r="F74" s="70" t="s">
        <v>341</v>
      </c>
      <c r="G74" s="13" t="s">
        <v>41</v>
      </c>
      <c r="H74" s="256">
        <v>3861</v>
      </c>
      <c r="I74" s="241"/>
      <c r="J74" s="241"/>
      <c r="K74" s="103">
        <v>42799</v>
      </c>
      <c r="L74" s="13" t="s">
        <v>342</v>
      </c>
      <c r="M74" s="6"/>
    </row>
    <row r="75" spans="1:13" ht="38.25">
      <c r="A75" s="229">
        <f t="shared" si="0"/>
        <v>63</v>
      </c>
      <c r="B75" s="6"/>
      <c r="C75" s="13" t="s">
        <v>343</v>
      </c>
      <c r="D75" s="13" t="s">
        <v>344</v>
      </c>
      <c r="E75" s="13" t="s">
        <v>345</v>
      </c>
      <c r="F75" s="13" t="s">
        <v>346</v>
      </c>
      <c r="G75" s="13" t="s">
        <v>41</v>
      </c>
      <c r="H75" s="256">
        <v>5000</v>
      </c>
      <c r="I75" s="241"/>
      <c r="J75" s="241"/>
      <c r="K75" s="103">
        <v>42874</v>
      </c>
      <c r="L75" s="13" t="s">
        <v>347</v>
      </c>
      <c r="M75" s="6"/>
    </row>
    <row r="76" spans="1:13" ht="38.25">
      <c r="A76" s="229">
        <f t="shared" si="0"/>
        <v>64</v>
      </c>
      <c r="B76" s="6"/>
      <c r="C76" s="13" t="s">
        <v>348</v>
      </c>
      <c r="D76" s="13" t="s">
        <v>344</v>
      </c>
      <c r="E76" s="13" t="s">
        <v>350</v>
      </c>
      <c r="F76" s="13" t="s">
        <v>346</v>
      </c>
      <c r="G76" s="13"/>
      <c r="H76" s="256">
        <v>5000</v>
      </c>
      <c r="I76" s="241"/>
      <c r="J76" s="241"/>
      <c r="K76" s="103">
        <v>42874</v>
      </c>
      <c r="L76" s="13" t="s">
        <v>349</v>
      </c>
      <c r="M76" s="6"/>
    </row>
    <row r="77" spans="1:13" s="3" customFormat="1" ht="26.25" customHeight="1">
      <c r="A77" s="265">
        <v>2</v>
      </c>
      <c r="B77" s="30" t="s">
        <v>20</v>
      </c>
      <c r="C77" s="33"/>
      <c r="D77" s="33"/>
      <c r="E77" s="33"/>
      <c r="F77" s="33"/>
      <c r="G77" s="33"/>
      <c r="H77" s="266">
        <f>+SUM(H78:H638)</f>
        <v>20217366</v>
      </c>
      <c r="I77" s="266">
        <f>+SUM(I78:I638)</f>
        <v>0</v>
      </c>
      <c r="J77" s="266">
        <f>+SUM(J78:J638)</f>
        <v>828486</v>
      </c>
      <c r="K77" s="33"/>
      <c r="L77" s="33"/>
      <c r="M77" s="33"/>
    </row>
    <row r="78" spans="1:110" s="6" customFormat="1" ht="25.5">
      <c r="A78" s="97">
        <v>1</v>
      </c>
      <c r="C78" s="71" t="s">
        <v>5024</v>
      </c>
      <c r="D78" s="71" t="s">
        <v>5025</v>
      </c>
      <c r="E78" s="4" t="s">
        <v>5026</v>
      </c>
      <c r="F78" s="4" t="s">
        <v>5027</v>
      </c>
      <c r="G78" s="71" t="s">
        <v>2690</v>
      </c>
      <c r="H78" s="240">
        <v>4800</v>
      </c>
      <c r="I78" s="241"/>
      <c r="J78" s="241"/>
      <c r="K78" s="6" t="s">
        <v>2900</v>
      </c>
      <c r="L78" s="4" t="s">
        <v>5028</v>
      </c>
      <c r="M78" s="4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</row>
    <row r="79" spans="1:110" s="6" customFormat="1" ht="25.5">
      <c r="A79" s="97">
        <v>3</v>
      </c>
      <c r="C79" s="71" t="s">
        <v>5029</v>
      </c>
      <c r="D79" s="71" t="s">
        <v>5025</v>
      </c>
      <c r="E79" s="4" t="s">
        <v>5030</v>
      </c>
      <c r="F79" s="4" t="s">
        <v>5031</v>
      </c>
      <c r="G79" s="71" t="s">
        <v>2690</v>
      </c>
      <c r="H79" s="240">
        <v>5000</v>
      </c>
      <c r="I79" s="241"/>
      <c r="J79" s="241"/>
      <c r="K79" s="6" t="s">
        <v>5032</v>
      </c>
      <c r="L79" s="4" t="s">
        <v>5033</v>
      </c>
      <c r="M79" s="4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</row>
    <row r="80" spans="1:110" s="6" customFormat="1" ht="25.5">
      <c r="A80" s="97">
        <v>4</v>
      </c>
      <c r="C80" s="71" t="s">
        <v>5034</v>
      </c>
      <c r="D80" s="71" t="s">
        <v>5025</v>
      </c>
      <c r="E80" s="4" t="s">
        <v>5035</v>
      </c>
      <c r="F80" s="4" t="s">
        <v>5036</v>
      </c>
      <c r="G80" s="71" t="s">
        <v>2704</v>
      </c>
      <c r="H80" s="242" t="s">
        <v>5037</v>
      </c>
      <c r="I80" s="241"/>
      <c r="J80" s="240">
        <v>5000</v>
      </c>
      <c r="K80" s="6" t="s">
        <v>5032</v>
      </c>
      <c r="L80" s="4" t="s">
        <v>5038</v>
      </c>
      <c r="M80" s="4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</row>
    <row r="81" spans="1:110" s="6" customFormat="1" ht="12.75">
      <c r="A81" s="155"/>
      <c r="B81" s="46"/>
      <c r="C81" s="71"/>
      <c r="D81" s="71"/>
      <c r="E81" s="4"/>
      <c r="F81" s="4"/>
      <c r="G81" s="71" t="s">
        <v>3061</v>
      </c>
      <c r="H81" s="243"/>
      <c r="I81" s="241"/>
      <c r="J81" s="240">
        <v>200</v>
      </c>
      <c r="L81" s="4"/>
      <c r="M81" s="4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</row>
    <row r="82" spans="1:110" s="6" customFormat="1" ht="25.5">
      <c r="A82" s="97">
        <v>5</v>
      </c>
      <c r="C82" s="71" t="s">
        <v>5039</v>
      </c>
      <c r="D82" s="71" t="s">
        <v>5025</v>
      </c>
      <c r="E82" s="4" t="s">
        <v>5040</v>
      </c>
      <c r="F82" s="4" t="s">
        <v>5041</v>
      </c>
      <c r="G82" s="71" t="s">
        <v>2690</v>
      </c>
      <c r="H82" s="240">
        <v>4700</v>
      </c>
      <c r="I82" s="241"/>
      <c r="J82" s="241"/>
      <c r="K82" s="103">
        <v>42071</v>
      </c>
      <c r="L82" s="4" t="s">
        <v>5042</v>
      </c>
      <c r="M82" s="4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</row>
    <row r="83" spans="1:110" s="6" customFormat="1" ht="25.5">
      <c r="A83" s="97">
        <v>6</v>
      </c>
      <c r="C83" s="71" t="s">
        <v>5043</v>
      </c>
      <c r="D83" s="71" t="s">
        <v>5025</v>
      </c>
      <c r="E83" s="4" t="s">
        <v>5044</v>
      </c>
      <c r="F83" s="4" t="s">
        <v>5045</v>
      </c>
      <c r="G83" s="71" t="s">
        <v>2690</v>
      </c>
      <c r="H83" s="240">
        <v>9540</v>
      </c>
      <c r="I83" s="241"/>
      <c r="J83" s="241"/>
      <c r="K83" s="103">
        <v>42071</v>
      </c>
      <c r="L83" s="4" t="s">
        <v>5046</v>
      </c>
      <c r="M83" s="4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</row>
    <row r="84" spans="1:110" s="6" customFormat="1" ht="25.5">
      <c r="A84" s="97">
        <v>7</v>
      </c>
      <c r="C84" s="71" t="s">
        <v>5047</v>
      </c>
      <c r="D84" s="71" t="s">
        <v>5025</v>
      </c>
      <c r="E84" s="4" t="s">
        <v>5048</v>
      </c>
      <c r="F84" s="4" t="s">
        <v>5049</v>
      </c>
      <c r="G84" s="71" t="s">
        <v>3061</v>
      </c>
      <c r="H84" s="240">
        <v>1200</v>
      </c>
      <c r="I84" s="241"/>
      <c r="J84" s="241"/>
      <c r="K84" s="103">
        <v>42102</v>
      </c>
      <c r="L84" s="4" t="s">
        <v>5050</v>
      </c>
      <c r="M84" s="4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</row>
    <row r="85" spans="1:110" s="6" customFormat="1" ht="25.5">
      <c r="A85" s="97">
        <v>8</v>
      </c>
      <c r="C85" s="6" t="s">
        <v>5051</v>
      </c>
      <c r="D85" s="71" t="s">
        <v>5025</v>
      </c>
      <c r="E85" s="6" t="s">
        <v>5052</v>
      </c>
      <c r="F85" s="6" t="s">
        <v>5053</v>
      </c>
      <c r="G85" s="5" t="s">
        <v>2690</v>
      </c>
      <c r="H85" s="244">
        <v>4900</v>
      </c>
      <c r="I85" s="245"/>
      <c r="J85" s="245"/>
      <c r="K85" s="11">
        <v>42163</v>
      </c>
      <c r="L85" s="6" t="s">
        <v>5054</v>
      </c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</row>
    <row r="86" spans="1:110" s="6" customFormat="1" ht="25.5">
      <c r="A86" s="97">
        <v>9</v>
      </c>
      <c r="C86" s="6" t="s">
        <v>5055</v>
      </c>
      <c r="D86" s="71" t="s">
        <v>5025</v>
      </c>
      <c r="E86" s="6" t="s">
        <v>5056</v>
      </c>
      <c r="F86" s="6" t="s">
        <v>5057</v>
      </c>
      <c r="G86" s="5" t="s">
        <v>3061</v>
      </c>
      <c r="H86" s="244">
        <v>36730</v>
      </c>
      <c r="I86" s="245"/>
      <c r="J86" s="245"/>
      <c r="K86" s="11">
        <v>42163</v>
      </c>
      <c r="L86" s="6" t="s">
        <v>5058</v>
      </c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</row>
    <row r="87" spans="1:110" s="37" customFormat="1" ht="25.5">
      <c r="A87" s="97">
        <v>11</v>
      </c>
      <c r="B87" s="6"/>
      <c r="C87" s="6" t="s">
        <v>5059</v>
      </c>
      <c r="D87" s="6" t="s">
        <v>5060</v>
      </c>
      <c r="E87" s="6" t="s">
        <v>5061</v>
      </c>
      <c r="F87" s="6" t="s">
        <v>5062</v>
      </c>
      <c r="G87" s="5" t="s">
        <v>2690</v>
      </c>
      <c r="H87" s="244">
        <v>5000</v>
      </c>
      <c r="I87" s="241"/>
      <c r="J87" s="241"/>
      <c r="K87" s="6" t="s">
        <v>5063</v>
      </c>
      <c r="L87" s="6" t="s">
        <v>5064</v>
      </c>
      <c r="M87" s="6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</row>
    <row r="88" spans="1:110" s="37" customFormat="1" ht="25.5">
      <c r="A88" s="97">
        <v>12</v>
      </c>
      <c r="B88" s="6"/>
      <c r="C88" s="6" t="s">
        <v>5065</v>
      </c>
      <c r="D88" s="6" t="s">
        <v>5066</v>
      </c>
      <c r="E88" s="6" t="s">
        <v>5067</v>
      </c>
      <c r="F88" s="6" t="s">
        <v>5068</v>
      </c>
      <c r="G88" s="5" t="s">
        <v>3121</v>
      </c>
      <c r="H88" s="244">
        <v>500</v>
      </c>
      <c r="I88" s="241"/>
      <c r="J88" s="241"/>
      <c r="K88" s="6" t="s">
        <v>5069</v>
      </c>
      <c r="L88" s="6" t="s">
        <v>5070</v>
      </c>
      <c r="M88" s="6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</row>
    <row r="89" spans="1:110" s="37" customFormat="1" ht="12.75">
      <c r="A89" s="97"/>
      <c r="B89" s="6"/>
      <c r="C89" s="6"/>
      <c r="D89" s="6"/>
      <c r="E89" s="6"/>
      <c r="F89" s="6"/>
      <c r="G89" s="5" t="s">
        <v>3061</v>
      </c>
      <c r="H89" s="244">
        <v>200</v>
      </c>
      <c r="I89" s="241"/>
      <c r="J89" s="241"/>
      <c r="K89" s="6"/>
      <c r="L89" s="6"/>
      <c r="M89" s="6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</row>
    <row r="90" spans="1:110" s="37" customFormat="1" ht="25.5">
      <c r="A90" s="97">
        <v>16</v>
      </c>
      <c r="B90" s="6"/>
      <c r="C90" s="6" t="s">
        <v>5071</v>
      </c>
      <c r="D90" s="6" t="s">
        <v>5072</v>
      </c>
      <c r="E90" s="6" t="s">
        <v>5067</v>
      </c>
      <c r="F90" s="6" t="s">
        <v>5068</v>
      </c>
      <c r="G90" s="5" t="s">
        <v>3061</v>
      </c>
      <c r="H90" s="241"/>
      <c r="I90" s="241"/>
      <c r="J90" s="244">
        <v>200</v>
      </c>
      <c r="K90" s="6" t="s">
        <v>5073</v>
      </c>
      <c r="L90" s="6" t="s">
        <v>5074</v>
      </c>
      <c r="M90" s="6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</row>
    <row r="91" spans="1:110" s="37" customFormat="1" ht="12.75">
      <c r="A91" s="97"/>
      <c r="B91" s="6"/>
      <c r="C91" s="6"/>
      <c r="D91" s="6"/>
      <c r="E91" s="6"/>
      <c r="F91" s="6"/>
      <c r="G91" s="5" t="s">
        <v>3121</v>
      </c>
      <c r="H91" s="241"/>
      <c r="I91" s="241"/>
      <c r="J91" s="246">
        <v>10403</v>
      </c>
      <c r="K91" s="6"/>
      <c r="L91" s="6"/>
      <c r="M91" s="6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</row>
    <row r="92" spans="1:110" s="37" customFormat="1" ht="25.5">
      <c r="A92" s="97">
        <v>17</v>
      </c>
      <c r="B92" s="6"/>
      <c r="C92" s="6" t="s">
        <v>5075</v>
      </c>
      <c r="D92" s="6" t="s">
        <v>5076</v>
      </c>
      <c r="E92" s="6" t="s">
        <v>5077</v>
      </c>
      <c r="F92" s="6" t="s">
        <v>5078</v>
      </c>
      <c r="G92" s="5" t="s">
        <v>2690</v>
      </c>
      <c r="H92" s="241"/>
      <c r="I92" s="241"/>
      <c r="J92" s="246">
        <v>4800</v>
      </c>
      <c r="K92" s="6" t="s">
        <v>2951</v>
      </c>
      <c r="L92" s="6" t="s">
        <v>5079</v>
      </c>
      <c r="M92" s="6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</row>
    <row r="93" spans="1:110" s="37" customFormat="1" ht="25.5">
      <c r="A93" s="97">
        <v>19</v>
      </c>
      <c r="B93" s="6"/>
      <c r="C93" s="6" t="s">
        <v>5080</v>
      </c>
      <c r="D93" s="6" t="s">
        <v>5076</v>
      </c>
      <c r="E93" s="6" t="s">
        <v>5081</v>
      </c>
      <c r="F93" s="6" t="s">
        <v>5082</v>
      </c>
      <c r="G93" s="5" t="s">
        <v>3061</v>
      </c>
      <c r="H93" s="241"/>
      <c r="I93" s="241"/>
      <c r="J93" s="246">
        <v>200</v>
      </c>
      <c r="K93" s="103">
        <v>42130</v>
      </c>
      <c r="L93" s="6" t="s">
        <v>5083</v>
      </c>
      <c r="M93" s="6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</row>
    <row r="94" spans="1:110" s="37" customFormat="1" ht="12.75">
      <c r="A94" s="97"/>
      <c r="B94" s="6"/>
      <c r="C94" s="6"/>
      <c r="D94" s="6"/>
      <c r="E94" s="6"/>
      <c r="F94" s="6"/>
      <c r="G94" s="5" t="s">
        <v>2704</v>
      </c>
      <c r="H94" s="243"/>
      <c r="I94" s="241"/>
      <c r="J94" s="244">
        <v>5000</v>
      </c>
      <c r="K94" s="6"/>
      <c r="L94" s="6"/>
      <c r="M94" s="6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</row>
    <row r="95" spans="1:110" s="37" customFormat="1" ht="25.5">
      <c r="A95" s="97">
        <v>20</v>
      </c>
      <c r="B95" s="6"/>
      <c r="C95" s="6" t="s">
        <v>5084</v>
      </c>
      <c r="D95" s="6" t="s">
        <v>5076</v>
      </c>
      <c r="E95" s="6" t="s">
        <v>5085</v>
      </c>
      <c r="F95" s="6" t="s">
        <v>5086</v>
      </c>
      <c r="G95" s="5" t="s">
        <v>2704</v>
      </c>
      <c r="H95" s="244">
        <v>5000</v>
      </c>
      <c r="I95" s="241"/>
      <c r="J95" s="241"/>
      <c r="K95" s="6" t="s">
        <v>2951</v>
      </c>
      <c r="L95" s="6" t="s">
        <v>5087</v>
      </c>
      <c r="M95" s="6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</row>
    <row r="96" spans="1:110" s="37" customFormat="1" ht="25.5">
      <c r="A96" s="97">
        <v>21</v>
      </c>
      <c r="B96" s="6"/>
      <c r="C96" s="6" t="s">
        <v>5088</v>
      </c>
      <c r="D96" s="6" t="s">
        <v>5089</v>
      </c>
      <c r="E96" s="6" t="s">
        <v>5090</v>
      </c>
      <c r="F96" s="6" t="s">
        <v>5091</v>
      </c>
      <c r="G96" s="5" t="s">
        <v>3061</v>
      </c>
      <c r="H96" s="244">
        <v>200</v>
      </c>
      <c r="I96" s="241"/>
      <c r="J96" s="241"/>
      <c r="K96" s="6" t="s">
        <v>5092</v>
      </c>
      <c r="L96" s="6" t="s">
        <v>5093</v>
      </c>
      <c r="M96" s="6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</row>
    <row r="97" spans="1:110" s="37" customFormat="1" ht="12.75">
      <c r="A97" s="97"/>
      <c r="B97" s="6"/>
      <c r="C97" s="6"/>
      <c r="D97" s="6"/>
      <c r="E97" s="6"/>
      <c r="F97" s="6"/>
      <c r="G97" s="5" t="s">
        <v>2690</v>
      </c>
      <c r="H97" s="244">
        <v>10500</v>
      </c>
      <c r="I97" s="241"/>
      <c r="J97" s="241"/>
      <c r="K97" s="6"/>
      <c r="L97" s="6"/>
      <c r="M97" s="6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</row>
    <row r="98" spans="1:110" s="37" customFormat="1" ht="25.5">
      <c r="A98" s="97">
        <v>23</v>
      </c>
      <c r="B98" s="6"/>
      <c r="C98" s="6" t="s">
        <v>5094</v>
      </c>
      <c r="D98" s="6" t="s">
        <v>5089</v>
      </c>
      <c r="E98" s="6" t="s">
        <v>5095</v>
      </c>
      <c r="F98" s="6" t="s">
        <v>5096</v>
      </c>
      <c r="G98" s="5" t="s">
        <v>2690</v>
      </c>
      <c r="H98" s="244">
        <v>3000</v>
      </c>
      <c r="I98" s="241"/>
      <c r="J98" s="241"/>
      <c r="K98" s="6" t="s">
        <v>5092</v>
      </c>
      <c r="L98" s="6" t="s">
        <v>5097</v>
      </c>
      <c r="M98" s="6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</row>
    <row r="99" spans="1:110" s="37" customFormat="1" ht="25.5">
      <c r="A99" s="97">
        <v>24</v>
      </c>
      <c r="B99" s="6"/>
      <c r="C99" s="6" t="s">
        <v>5098</v>
      </c>
      <c r="D99" s="6" t="s">
        <v>5089</v>
      </c>
      <c r="E99" s="6" t="s">
        <v>5099</v>
      </c>
      <c r="F99" s="6" t="s">
        <v>5100</v>
      </c>
      <c r="G99" s="5" t="s">
        <v>3061</v>
      </c>
      <c r="H99" s="244">
        <v>22000</v>
      </c>
      <c r="I99" s="241"/>
      <c r="J99" s="241"/>
      <c r="K99" s="6" t="s">
        <v>5092</v>
      </c>
      <c r="L99" s="6" t="s">
        <v>5101</v>
      </c>
      <c r="M99" s="6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</row>
    <row r="100" spans="1:110" s="37" customFormat="1" ht="25.5">
      <c r="A100" s="97">
        <v>25</v>
      </c>
      <c r="B100" s="6"/>
      <c r="C100" s="6" t="s">
        <v>5102</v>
      </c>
      <c r="D100" s="6" t="s">
        <v>5072</v>
      </c>
      <c r="E100" s="6" t="s">
        <v>5103</v>
      </c>
      <c r="F100" s="6" t="s">
        <v>5104</v>
      </c>
      <c r="G100" s="5" t="s">
        <v>2690</v>
      </c>
      <c r="H100" s="244">
        <v>5000</v>
      </c>
      <c r="I100" s="241"/>
      <c r="J100" s="241"/>
      <c r="K100" s="6" t="s">
        <v>5092</v>
      </c>
      <c r="L100" s="6" t="s">
        <v>5105</v>
      </c>
      <c r="M100" s="6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</row>
    <row r="101" spans="1:110" s="37" customFormat="1" ht="25.5">
      <c r="A101" s="97">
        <v>29</v>
      </c>
      <c r="B101" s="6"/>
      <c r="C101" s="6" t="s">
        <v>5106</v>
      </c>
      <c r="D101" s="6" t="s">
        <v>5089</v>
      </c>
      <c r="E101" s="6" t="s">
        <v>5107</v>
      </c>
      <c r="F101" s="6" t="s">
        <v>5108</v>
      </c>
      <c r="G101" s="5" t="s">
        <v>2690</v>
      </c>
      <c r="H101" s="244">
        <v>4900</v>
      </c>
      <c r="I101" s="241"/>
      <c r="J101" s="241"/>
      <c r="K101" s="6" t="s">
        <v>5092</v>
      </c>
      <c r="L101" s="6" t="s">
        <v>5109</v>
      </c>
      <c r="M101" s="6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</row>
    <row r="102" spans="1:110" s="37" customFormat="1" ht="25.5">
      <c r="A102" s="97">
        <v>30</v>
      </c>
      <c r="B102" s="6"/>
      <c r="C102" s="6" t="s">
        <v>5110</v>
      </c>
      <c r="D102" s="6" t="s">
        <v>5111</v>
      </c>
      <c r="E102" s="6" t="s">
        <v>5112</v>
      </c>
      <c r="F102" s="6" t="s">
        <v>5113</v>
      </c>
      <c r="G102" s="5" t="s">
        <v>5114</v>
      </c>
      <c r="H102" s="244">
        <v>200</v>
      </c>
      <c r="I102" s="241"/>
      <c r="J102" s="241"/>
      <c r="K102" s="6" t="s">
        <v>5115</v>
      </c>
      <c r="L102" s="6" t="s">
        <v>5116</v>
      </c>
      <c r="M102" s="6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</row>
    <row r="103" spans="1:110" s="37" customFormat="1" ht="12.75">
      <c r="A103" s="97"/>
      <c r="B103" s="6"/>
      <c r="C103" s="6"/>
      <c r="D103" s="6"/>
      <c r="E103" s="6"/>
      <c r="F103" s="6"/>
      <c r="G103" s="5" t="s">
        <v>5117</v>
      </c>
      <c r="H103" s="244">
        <v>275</v>
      </c>
      <c r="I103" s="241"/>
      <c r="J103" s="241"/>
      <c r="K103" s="6"/>
      <c r="L103" s="6"/>
      <c r="M103" s="6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</row>
    <row r="104" spans="1:110" s="37" customFormat="1" ht="12.75">
      <c r="A104" s="97"/>
      <c r="B104" s="6"/>
      <c r="C104" s="6"/>
      <c r="D104" s="6"/>
      <c r="E104" s="6"/>
      <c r="F104" s="6"/>
      <c r="G104" s="5" t="s">
        <v>3121</v>
      </c>
      <c r="H104" s="244">
        <v>14500</v>
      </c>
      <c r="I104" s="241"/>
      <c r="J104" s="241"/>
      <c r="K104" s="6"/>
      <c r="L104" s="6"/>
      <c r="M104" s="6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</row>
    <row r="105" spans="1:110" s="37" customFormat="1" ht="25.5">
      <c r="A105" s="97">
        <v>31</v>
      </c>
      <c r="B105" s="6"/>
      <c r="C105" s="6" t="s">
        <v>5118</v>
      </c>
      <c r="D105" s="6" t="s">
        <v>5119</v>
      </c>
      <c r="E105" s="6" t="s">
        <v>5120</v>
      </c>
      <c r="F105" s="6" t="s">
        <v>5121</v>
      </c>
      <c r="G105" s="5" t="s">
        <v>2690</v>
      </c>
      <c r="H105" s="244">
        <v>5000</v>
      </c>
      <c r="I105" s="241"/>
      <c r="J105" s="241"/>
      <c r="K105" s="6" t="s">
        <v>5092</v>
      </c>
      <c r="L105" s="6" t="s">
        <v>5122</v>
      </c>
      <c r="M105" s="6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</row>
    <row r="106" spans="1:110" s="37" customFormat="1" ht="25.5">
      <c r="A106" s="97">
        <v>32</v>
      </c>
      <c r="B106" s="6"/>
      <c r="C106" s="6" t="s">
        <v>5123</v>
      </c>
      <c r="D106" s="6" t="s">
        <v>5111</v>
      </c>
      <c r="E106" s="6" t="s">
        <v>5124</v>
      </c>
      <c r="F106" s="6" t="s">
        <v>5125</v>
      </c>
      <c r="G106" s="5" t="s">
        <v>2690</v>
      </c>
      <c r="H106" s="244">
        <v>5000</v>
      </c>
      <c r="I106" s="241"/>
      <c r="J106" s="241"/>
      <c r="K106" s="6" t="s">
        <v>5115</v>
      </c>
      <c r="L106" s="6" t="s">
        <v>5126</v>
      </c>
      <c r="M106" s="6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</row>
    <row r="107" spans="1:110" s="37" customFormat="1" ht="25.5">
      <c r="A107" s="97">
        <v>33</v>
      </c>
      <c r="B107" s="6"/>
      <c r="C107" s="6" t="s">
        <v>5127</v>
      </c>
      <c r="D107" s="6" t="s">
        <v>5128</v>
      </c>
      <c r="E107" s="6" t="s">
        <v>5129</v>
      </c>
      <c r="F107" s="6" t="s">
        <v>5130</v>
      </c>
      <c r="G107" s="5" t="s">
        <v>2690</v>
      </c>
      <c r="H107" s="244">
        <v>5000</v>
      </c>
      <c r="I107" s="241"/>
      <c r="J107" s="241"/>
      <c r="K107" s="6" t="s">
        <v>5092</v>
      </c>
      <c r="L107" s="6" t="s">
        <v>5131</v>
      </c>
      <c r="M107" s="6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</row>
    <row r="108" spans="1:110" s="37" customFormat="1" ht="25.5">
      <c r="A108" s="97">
        <v>34</v>
      </c>
      <c r="B108" s="6"/>
      <c r="C108" s="6" t="s">
        <v>712</v>
      </c>
      <c r="D108" s="6" t="s">
        <v>5060</v>
      </c>
      <c r="E108" s="6" t="s">
        <v>5132</v>
      </c>
      <c r="F108" s="6" t="s">
        <v>5133</v>
      </c>
      <c r="G108" s="5" t="s">
        <v>3061</v>
      </c>
      <c r="H108" s="244">
        <v>200</v>
      </c>
      <c r="I108" s="241"/>
      <c r="J108" s="241"/>
      <c r="K108" s="6" t="s">
        <v>5115</v>
      </c>
      <c r="L108" s="6" t="s">
        <v>5134</v>
      </c>
      <c r="M108" s="6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</row>
    <row r="109" spans="1:110" s="37" customFormat="1" ht="12.75">
      <c r="A109" s="97"/>
      <c r="B109" s="6"/>
      <c r="C109" s="6"/>
      <c r="D109" s="6"/>
      <c r="E109" s="6"/>
      <c r="F109" s="6"/>
      <c r="G109" s="5" t="s">
        <v>2690</v>
      </c>
      <c r="H109" s="244">
        <v>10000</v>
      </c>
      <c r="I109" s="241"/>
      <c r="J109" s="241"/>
      <c r="K109" s="6"/>
      <c r="L109" s="6"/>
      <c r="M109" s="6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</row>
    <row r="110" spans="1:110" s="37" customFormat="1" ht="25.5">
      <c r="A110" s="97">
        <v>37</v>
      </c>
      <c r="B110" s="6"/>
      <c r="C110" s="6" t="s">
        <v>1520</v>
      </c>
      <c r="D110" s="6" t="s">
        <v>5135</v>
      </c>
      <c r="E110" s="6" t="s">
        <v>5136</v>
      </c>
      <c r="F110" s="6" t="s">
        <v>5137</v>
      </c>
      <c r="G110" s="5" t="s">
        <v>3061</v>
      </c>
      <c r="H110" s="244">
        <v>200</v>
      </c>
      <c r="I110" s="241"/>
      <c r="J110" s="241"/>
      <c r="K110" s="6" t="s">
        <v>2951</v>
      </c>
      <c r="L110" s="6" t="s">
        <v>5138</v>
      </c>
      <c r="M110" s="6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</row>
    <row r="111" spans="1:110" s="37" customFormat="1" ht="25.5">
      <c r="A111" s="97">
        <v>38</v>
      </c>
      <c r="B111" s="6"/>
      <c r="C111" s="6" t="s">
        <v>5139</v>
      </c>
      <c r="D111" s="6" t="s">
        <v>5140</v>
      </c>
      <c r="E111" s="6" t="s">
        <v>5141</v>
      </c>
      <c r="F111" s="6" t="s">
        <v>5142</v>
      </c>
      <c r="G111" s="5" t="s">
        <v>3061</v>
      </c>
      <c r="H111" s="244">
        <v>21750</v>
      </c>
      <c r="I111" s="241"/>
      <c r="J111" s="241"/>
      <c r="K111" s="6" t="s">
        <v>5143</v>
      </c>
      <c r="L111" s="6" t="s">
        <v>5144</v>
      </c>
      <c r="M111" s="6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</row>
    <row r="112" spans="1:110" s="37" customFormat="1" ht="12.75">
      <c r="A112" s="97"/>
      <c r="B112" s="6"/>
      <c r="C112" s="6"/>
      <c r="D112" s="6"/>
      <c r="E112" s="6"/>
      <c r="F112" s="6"/>
      <c r="G112" s="5" t="s">
        <v>3121</v>
      </c>
      <c r="H112" s="244">
        <v>1405000</v>
      </c>
      <c r="I112" s="241"/>
      <c r="J112" s="241"/>
      <c r="K112" s="6"/>
      <c r="L112" s="6"/>
      <c r="M112" s="6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</row>
    <row r="113" spans="1:110" s="37" customFormat="1" ht="25.5">
      <c r="A113" s="97">
        <v>39</v>
      </c>
      <c r="B113" s="6"/>
      <c r="C113" s="6" t="s">
        <v>5145</v>
      </c>
      <c r="D113" s="6" t="s">
        <v>5140</v>
      </c>
      <c r="E113" s="6" t="s">
        <v>5146</v>
      </c>
      <c r="F113" s="6" t="s">
        <v>5147</v>
      </c>
      <c r="G113" s="5" t="s">
        <v>3061</v>
      </c>
      <c r="H113" s="244">
        <v>16267</v>
      </c>
      <c r="I113" s="241"/>
      <c r="J113" s="241"/>
      <c r="K113" s="103">
        <v>42285</v>
      </c>
      <c r="L113" s="6" t="s">
        <v>5148</v>
      </c>
      <c r="M113" s="6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</row>
    <row r="114" spans="1:110" s="37" customFormat="1" ht="45.75" customHeight="1">
      <c r="A114" s="97">
        <v>40</v>
      </c>
      <c r="B114" s="6"/>
      <c r="C114" s="6" t="s">
        <v>5149</v>
      </c>
      <c r="D114" s="6" t="s">
        <v>5140</v>
      </c>
      <c r="E114" s="6" t="s">
        <v>5150</v>
      </c>
      <c r="F114" s="6" t="s">
        <v>5151</v>
      </c>
      <c r="G114" s="5" t="s">
        <v>3061</v>
      </c>
      <c r="H114" s="244">
        <v>2050</v>
      </c>
      <c r="I114" s="241"/>
      <c r="J114" s="241"/>
      <c r="K114" s="103">
        <v>42346</v>
      </c>
      <c r="L114" s="6" t="s">
        <v>5152</v>
      </c>
      <c r="M114" s="6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</row>
    <row r="115" spans="1:110" s="37" customFormat="1" ht="25.5">
      <c r="A115" s="97">
        <v>41</v>
      </c>
      <c r="B115" s="6"/>
      <c r="C115" s="6" t="s">
        <v>5153</v>
      </c>
      <c r="D115" s="6" t="s">
        <v>5140</v>
      </c>
      <c r="E115" s="6" t="s">
        <v>5154</v>
      </c>
      <c r="F115" s="6" t="s">
        <v>5155</v>
      </c>
      <c r="G115" s="5" t="s">
        <v>3061</v>
      </c>
      <c r="H115" s="244">
        <v>50</v>
      </c>
      <c r="I115" s="241"/>
      <c r="J115" s="241"/>
      <c r="K115" s="6" t="s">
        <v>5115</v>
      </c>
      <c r="L115" s="6" t="s">
        <v>5156</v>
      </c>
      <c r="M115" s="6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</row>
    <row r="116" spans="1:110" s="37" customFormat="1" ht="12.75">
      <c r="A116" s="97"/>
      <c r="B116" s="6"/>
      <c r="C116" s="6"/>
      <c r="D116" s="6"/>
      <c r="E116" s="6"/>
      <c r="F116" s="6"/>
      <c r="G116" s="5" t="s">
        <v>2690</v>
      </c>
      <c r="H116" s="244">
        <v>10000</v>
      </c>
      <c r="I116" s="241"/>
      <c r="J116" s="241"/>
      <c r="K116" s="6"/>
      <c r="L116" s="6"/>
      <c r="M116" s="6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</row>
    <row r="117" spans="1:110" s="37" customFormat="1" ht="25.5">
      <c r="A117" s="97">
        <v>42</v>
      </c>
      <c r="B117" s="6"/>
      <c r="C117" s="6" t="s">
        <v>5157</v>
      </c>
      <c r="D117" s="6" t="s">
        <v>5140</v>
      </c>
      <c r="E117" s="6" t="s">
        <v>5158</v>
      </c>
      <c r="F117" s="6" t="s">
        <v>5159</v>
      </c>
      <c r="G117" s="5" t="s">
        <v>2690</v>
      </c>
      <c r="H117" s="244">
        <v>5000</v>
      </c>
      <c r="I117" s="241"/>
      <c r="J117" s="241"/>
      <c r="K117" s="6" t="s">
        <v>5160</v>
      </c>
      <c r="L117" s="6" t="s">
        <v>5161</v>
      </c>
      <c r="M117" s="6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</row>
    <row r="118" spans="1:110" s="37" customFormat="1" ht="25.5">
      <c r="A118" s="97">
        <v>43</v>
      </c>
      <c r="B118" s="6"/>
      <c r="C118" s="6" t="s">
        <v>5162</v>
      </c>
      <c r="D118" s="6" t="s">
        <v>5140</v>
      </c>
      <c r="E118" s="6" t="s">
        <v>5163</v>
      </c>
      <c r="F118" s="6" t="s">
        <v>5164</v>
      </c>
      <c r="G118" s="5" t="s">
        <v>2690</v>
      </c>
      <c r="H118" s="244">
        <v>4200</v>
      </c>
      <c r="I118" s="241"/>
      <c r="J118" s="241"/>
      <c r="K118" s="6" t="s">
        <v>5092</v>
      </c>
      <c r="L118" s="6" t="s">
        <v>5165</v>
      </c>
      <c r="M118" s="6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</row>
    <row r="119" spans="1:110" s="37" customFormat="1" ht="25.5">
      <c r="A119" s="97">
        <v>44</v>
      </c>
      <c r="B119" s="6"/>
      <c r="C119" s="6" t="s">
        <v>5166</v>
      </c>
      <c r="D119" s="6" t="s">
        <v>5140</v>
      </c>
      <c r="E119" s="6" t="s">
        <v>5167</v>
      </c>
      <c r="F119" s="6" t="s">
        <v>5168</v>
      </c>
      <c r="G119" s="5" t="s">
        <v>3061</v>
      </c>
      <c r="H119" s="244">
        <v>50</v>
      </c>
      <c r="I119" s="241"/>
      <c r="J119" s="241"/>
      <c r="K119" s="6" t="s">
        <v>5092</v>
      </c>
      <c r="L119" s="6" t="s">
        <v>5169</v>
      </c>
      <c r="M119" s="6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</row>
    <row r="120" spans="1:110" s="37" customFormat="1" ht="12.75">
      <c r="A120" s="97"/>
      <c r="B120" s="6"/>
      <c r="C120" s="6"/>
      <c r="D120" s="6"/>
      <c r="E120" s="6"/>
      <c r="F120" s="6"/>
      <c r="G120" s="5" t="s">
        <v>2690</v>
      </c>
      <c r="H120" s="244">
        <v>10000</v>
      </c>
      <c r="I120" s="241"/>
      <c r="J120" s="241"/>
      <c r="K120" s="6"/>
      <c r="L120" s="6"/>
      <c r="M120" s="6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</row>
    <row r="121" spans="1:110" s="37" customFormat="1" ht="25.5">
      <c r="A121" s="97">
        <v>47</v>
      </c>
      <c r="B121" s="6"/>
      <c r="C121" s="6" t="s">
        <v>5170</v>
      </c>
      <c r="D121" s="6" t="s">
        <v>5140</v>
      </c>
      <c r="E121" s="6" t="s">
        <v>5171</v>
      </c>
      <c r="F121" s="6" t="s">
        <v>5172</v>
      </c>
      <c r="G121" s="5" t="s">
        <v>5114</v>
      </c>
      <c r="H121" s="244">
        <v>200</v>
      </c>
      <c r="I121" s="241"/>
      <c r="J121" s="241"/>
      <c r="K121" s="103">
        <v>42132</v>
      </c>
      <c r="L121" s="6" t="s">
        <v>5173</v>
      </c>
      <c r="M121" s="6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</row>
    <row r="122" spans="1:110" s="37" customFormat="1" ht="12.75">
      <c r="A122" s="97"/>
      <c r="B122" s="6"/>
      <c r="C122" s="6"/>
      <c r="D122" s="6"/>
      <c r="E122" s="6"/>
      <c r="F122" s="6"/>
      <c r="G122" s="5" t="s">
        <v>5117</v>
      </c>
      <c r="H122" s="244">
        <v>36800</v>
      </c>
      <c r="I122" s="241"/>
      <c r="J122" s="241"/>
      <c r="K122" s="6"/>
      <c r="L122" s="6"/>
      <c r="M122" s="6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</row>
    <row r="123" spans="1:110" s="37" customFormat="1" ht="25.5">
      <c r="A123" s="97">
        <v>48</v>
      </c>
      <c r="B123" s="6"/>
      <c r="C123" s="6" t="s">
        <v>4027</v>
      </c>
      <c r="D123" s="6" t="s">
        <v>5140</v>
      </c>
      <c r="E123" s="6" t="s">
        <v>5174</v>
      </c>
      <c r="F123" s="6" t="s">
        <v>5175</v>
      </c>
      <c r="G123" s="5" t="s">
        <v>2690</v>
      </c>
      <c r="H123" s="244">
        <v>4500</v>
      </c>
      <c r="I123" s="241"/>
      <c r="J123" s="241"/>
      <c r="K123" s="6" t="s">
        <v>5092</v>
      </c>
      <c r="L123" s="6" t="s">
        <v>5176</v>
      </c>
      <c r="M123" s="6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</row>
    <row r="124" spans="1:110" s="37" customFormat="1" ht="25.5">
      <c r="A124" s="97">
        <v>49</v>
      </c>
      <c r="B124" s="6"/>
      <c r="C124" s="6" t="s">
        <v>5177</v>
      </c>
      <c r="D124" s="6" t="s">
        <v>5140</v>
      </c>
      <c r="E124" s="6" t="s">
        <v>5178</v>
      </c>
      <c r="F124" s="6" t="s">
        <v>5179</v>
      </c>
      <c r="G124" s="5" t="s">
        <v>3061</v>
      </c>
      <c r="H124" s="244">
        <v>180</v>
      </c>
      <c r="I124" s="241"/>
      <c r="J124" s="241"/>
      <c r="K124" s="6" t="s">
        <v>2804</v>
      </c>
      <c r="L124" s="6" t="s">
        <v>5180</v>
      </c>
      <c r="M124" s="6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</row>
    <row r="125" spans="1:110" s="37" customFormat="1" ht="12.75">
      <c r="A125" s="97"/>
      <c r="B125" s="6"/>
      <c r="C125" s="6"/>
      <c r="D125" s="6"/>
      <c r="E125" s="6"/>
      <c r="F125" s="6"/>
      <c r="G125" s="5" t="s">
        <v>2690</v>
      </c>
      <c r="H125" s="244">
        <v>7000</v>
      </c>
      <c r="I125" s="241"/>
      <c r="J125" s="241"/>
      <c r="K125" s="6"/>
      <c r="L125" s="6"/>
      <c r="M125" s="6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</row>
    <row r="126" spans="1:110" s="37" customFormat="1" ht="25.5">
      <c r="A126" s="97">
        <v>50</v>
      </c>
      <c r="B126" s="6"/>
      <c r="C126" s="6" t="s">
        <v>5181</v>
      </c>
      <c r="D126" s="6" t="s">
        <v>5140</v>
      </c>
      <c r="E126" s="6" t="s">
        <v>5182</v>
      </c>
      <c r="F126" s="6" t="s">
        <v>5183</v>
      </c>
      <c r="G126" s="5" t="s">
        <v>3000</v>
      </c>
      <c r="H126" s="244">
        <v>45300</v>
      </c>
      <c r="I126" s="241"/>
      <c r="J126" s="241"/>
      <c r="K126" s="6" t="s">
        <v>5092</v>
      </c>
      <c r="L126" s="6" t="s">
        <v>5184</v>
      </c>
      <c r="M126" s="6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</row>
    <row r="127" spans="1:110" s="37" customFormat="1" ht="25.5">
      <c r="A127" s="97">
        <v>51</v>
      </c>
      <c r="B127" s="6"/>
      <c r="C127" s="6" t="s">
        <v>5185</v>
      </c>
      <c r="D127" s="6" t="s">
        <v>5140</v>
      </c>
      <c r="E127" s="6" t="s">
        <v>5186</v>
      </c>
      <c r="F127" s="6" t="s">
        <v>5187</v>
      </c>
      <c r="G127" s="5" t="s">
        <v>3061</v>
      </c>
      <c r="H127" s="244">
        <v>200</v>
      </c>
      <c r="I127" s="241"/>
      <c r="J127" s="241"/>
      <c r="K127" s="6" t="s">
        <v>5092</v>
      </c>
      <c r="L127" s="6" t="s">
        <v>5188</v>
      </c>
      <c r="M127" s="6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</row>
    <row r="128" spans="1:110" s="37" customFormat="1" ht="12.75">
      <c r="A128" s="97"/>
      <c r="B128" s="6"/>
      <c r="C128" s="6"/>
      <c r="D128" s="6"/>
      <c r="E128" s="6"/>
      <c r="F128" s="6"/>
      <c r="G128" s="5" t="s">
        <v>3121</v>
      </c>
      <c r="H128" s="244">
        <v>9000</v>
      </c>
      <c r="I128" s="241"/>
      <c r="J128" s="241"/>
      <c r="K128" s="6"/>
      <c r="L128" s="6"/>
      <c r="M128" s="6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</row>
    <row r="129" spans="1:110" s="37" customFormat="1" ht="25.5">
      <c r="A129" s="97">
        <v>52</v>
      </c>
      <c r="B129" s="6"/>
      <c r="C129" s="6" t="s">
        <v>5189</v>
      </c>
      <c r="D129" s="6" t="s">
        <v>5140</v>
      </c>
      <c r="E129" s="6" t="s">
        <v>5190</v>
      </c>
      <c r="F129" s="6" t="s">
        <v>5191</v>
      </c>
      <c r="G129" s="5" t="s">
        <v>2690</v>
      </c>
      <c r="H129" s="244">
        <v>5000</v>
      </c>
      <c r="I129" s="241"/>
      <c r="J129" s="241"/>
      <c r="K129" s="6" t="s">
        <v>2804</v>
      </c>
      <c r="L129" s="6" t="s">
        <v>5192</v>
      </c>
      <c r="M129" s="6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</row>
    <row r="130" spans="1:110" s="37" customFormat="1" ht="25.5">
      <c r="A130" s="97">
        <v>54</v>
      </c>
      <c r="B130" s="6"/>
      <c r="C130" s="6" t="s">
        <v>5193</v>
      </c>
      <c r="D130" s="6" t="s">
        <v>5140</v>
      </c>
      <c r="E130" s="6" t="s">
        <v>5194</v>
      </c>
      <c r="F130" s="6" t="s">
        <v>5195</v>
      </c>
      <c r="G130" s="5" t="s">
        <v>3061</v>
      </c>
      <c r="H130" s="244">
        <v>200</v>
      </c>
      <c r="I130" s="241"/>
      <c r="J130" s="241"/>
      <c r="K130" s="6" t="s">
        <v>2804</v>
      </c>
      <c r="L130" s="6" t="s">
        <v>5196</v>
      </c>
      <c r="M130" s="6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</row>
    <row r="131" spans="1:110" s="37" customFormat="1" ht="12.75">
      <c r="A131" s="97"/>
      <c r="B131" s="6"/>
      <c r="C131" s="6"/>
      <c r="D131" s="6"/>
      <c r="E131" s="6"/>
      <c r="F131" s="6"/>
      <c r="G131" s="5" t="s">
        <v>2690</v>
      </c>
      <c r="H131" s="244">
        <v>5000</v>
      </c>
      <c r="I131" s="241"/>
      <c r="J131" s="241"/>
      <c r="K131" s="6"/>
      <c r="L131" s="6"/>
      <c r="M131" s="6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</row>
    <row r="132" spans="1:110" s="37" customFormat="1" ht="25.5">
      <c r="A132" s="97">
        <v>55</v>
      </c>
      <c r="B132" s="6"/>
      <c r="C132" s="6" t="s">
        <v>5177</v>
      </c>
      <c r="D132" s="6" t="s">
        <v>5140</v>
      </c>
      <c r="E132" s="6" t="s">
        <v>5197</v>
      </c>
      <c r="F132" s="6" t="s">
        <v>5198</v>
      </c>
      <c r="G132" s="5" t="s">
        <v>2690</v>
      </c>
      <c r="H132" s="244">
        <v>6900</v>
      </c>
      <c r="I132" s="241"/>
      <c r="J132" s="241"/>
      <c r="K132" s="6" t="s">
        <v>5092</v>
      </c>
      <c r="L132" s="6" t="s">
        <v>5199</v>
      </c>
      <c r="M132" s="6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</row>
    <row r="133" spans="1:110" s="37" customFormat="1" ht="25.5">
      <c r="A133" s="97">
        <v>56</v>
      </c>
      <c r="B133" s="6"/>
      <c r="C133" s="6" t="s">
        <v>5200</v>
      </c>
      <c r="D133" s="6" t="s">
        <v>5140</v>
      </c>
      <c r="E133" s="6" t="s">
        <v>5201</v>
      </c>
      <c r="F133" s="6" t="s">
        <v>5202</v>
      </c>
      <c r="G133" s="5" t="s">
        <v>2690</v>
      </c>
      <c r="H133" s="244">
        <v>8700</v>
      </c>
      <c r="I133" s="241"/>
      <c r="J133" s="241"/>
      <c r="K133" s="6" t="s">
        <v>5160</v>
      </c>
      <c r="L133" s="6" t="s">
        <v>5203</v>
      </c>
      <c r="M133" s="6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</row>
    <row r="134" spans="1:110" s="37" customFormat="1" ht="25.5">
      <c r="A134" s="97">
        <v>57</v>
      </c>
      <c r="B134" s="6"/>
      <c r="C134" s="6" t="s">
        <v>5204</v>
      </c>
      <c r="D134" s="6" t="s">
        <v>5140</v>
      </c>
      <c r="E134" s="6" t="s">
        <v>5205</v>
      </c>
      <c r="F134" s="6" t="s">
        <v>5206</v>
      </c>
      <c r="G134" s="5" t="s">
        <v>2690</v>
      </c>
      <c r="H134" s="244">
        <v>8668</v>
      </c>
      <c r="I134" s="241"/>
      <c r="J134" s="241"/>
      <c r="K134" s="6" t="s">
        <v>5160</v>
      </c>
      <c r="L134" s="6" t="s">
        <v>5207</v>
      </c>
      <c r="M134" s="6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</row>
    <row r="135" spans="1:110" s="37" customFormat="1" ht="25.5">
      <c r="A135" s="97">
        <v>61</v>
      </c>
      <c r="B135" s="6"/>
      <c r="C135" s="6" t="s">
        <v>5208</v>
      </c>
      <c r="D135" s="6" t="s">
        <v>5140</v>
      </c>
      <c r="E135" s="6" t="s">
        <v>5209</v>
      </c>
      <c r="F135" s="6" t="s">
        <v>5210</v>
      </c>
      <c r="G135" s="5" t="s">
        <v>2690</v>
      </c>
      <c r="H135" s="244">
        <v>4900</v>
      </c>
      <c r="I135" s="241"/>
      <c r="J135" s="241"/>
      <c r="K135" s="6" t="s">
        <v>5092</v>
      </c>
      <c r="L135" s="6" t="s">
        <v>5211</v>
      </c>
      <c r="M135" s="6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</row>
    <row r="136" spans="1:110" s="37" customFormat="1" ht="25.5">
      <c r="A136" s="97">
        <v>66</v>
      </c>
      <c r="B136" s="6"/>
      <c r="C136" s="6" t="s">
        <v>5212</v>
      </c>
      <c r="D136" s="6" t="s">
        <v>5089</v>
      </c>
      <c r="E136" s="6" t="s">
        <v>5213</v>
      </c>
      <c r="F136" s="6" t="s">
        <v>5214</v>
      </c>
      <c r="G136" s="5" t="s">
        <v>2690</v>
      </c>
      <c r="H136" s="244">
        <v>4900</v>
      </c>
      <c r="I136" s="241"/>
      <c r="J136" s="241"/>
      <c r="K136" s="6" t="s">
        <v>4960</v>
      </c>
      <c r="L136" s="6" t="s">
        <v>5215</v>
      </c>
      <c r="M136" s="6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</row>
    <row r="137" spans="1:110" s="37" customFormat="1" ht="25.5">
      <c r="A137" s="97">
        <v>67</v>
      </c>
      <c r="B137" s="6"/>
      <c r="C137" s="6" t="s">
        <v>5216</v>
      </c>
      <c r="D137" s="6" t="s">
        <v>5072</v>
      </c>
      <c r="E137" s="6" t="s">
        <v>5217</v>
      </c>
      <c r="F137" s="6" t="s">
        <v>5218</v>
      </c>
      <c r="G137" s="5" t="s">
        <v>2690</v>
      </c>
      <c r="H137" s="241"/>
      <c r="I137" s="241"/>
      <c r="J137" s="244">
        <v>5250</v>
      </c>
      <c r="K137" s="6" t="s">
        <v>4960</v>
      </c>
      <c r="L137" s="6" t="s">
        <v>5219</v>
      </c>
      <c r="M137" s="6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</row>
    <row r="138" spans="1:110" s="37" customFormat="1" ht="25.5">
      <c r="A138" s="97">
        <v>68</v>
      </c>
      <c r="B138" s="6"/>
      <c r="C138" s="6" t="s">
        <v>5220</v>
      </c>
      <c r="D138" s="6" t="s">
        <v>5072</v>
      </c>
      <c r="E138" s="6" t="s">
        <v>5221</v>
      </c>
      <c r="F138" s="6" t="s">
        <v>5222</v>
      </c>
      <c r="G138" s="5" t="s">
        <v>3000</v>
      </c>
      <c r="H138" s="244">
        <v>200</v>
      </c>
      <c r="I138" s="241"/>
      <c r="J138" s="241"/>
      <c r="K138" s="6" t="s">
        <v>4960</v>
      </c>
      <c r="L138" s="6" t="s">
        <v>5223</v>
      </c>
      <c r="M138" s="6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</row>
    <row r="139" spans="1:110" s="37" customFormat="1" ht="12.75">
      <c r="A139" s="97"/>
      <c r="B139" s="6"/>
      <c r="C139" s="6"/>
      <c r="D139" s="6"/>
      <c r="E139" s="6"/>
      <c r="F139" s="6"/>
      <c r="G139" s="5" t="s">
        <v>2690</v>
      </c>
      <c r="H139" s="244">
        <v>5000</v>
      </c>
      <c r="I139" s="241"/>
      <c r="J139" s="241"/>
      <c r="K139" s="6"/>
      <c r="L139" s="6"/>
      <c r="M139" s="6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</row>
    <row r="140" spans="1:110" s="37" customFormat="1" ht="25.5">
      <c r="A140" s="97">
        <v>71</v>
      </c>
      <c r="B140" s="6"/>
      <c r="C140" s="6" t="s">
        <v>5224</v>
      </c>
      <c r="D140" s="6" t="s">
        <v>5089</v>
      </c>
      <c r="E140" s="6" t="s">
        <v>5225</v>
      </c>
      <c r="F140" s="6" t="s">
        <v>5226</v>
      </c>
      <c r="G140" s="5" t="s">
        <v>2690</v>
      </c>
      <c r="H140" s="244">
        <v>4800</v>
      </c>
      <c r="I140" s="241"/>
      <c r="J140" s="241"/>
      <c r="K140" s="6" t="s">
        <v>5227</v>
      </c>
      <c r="L140" s="6" t="s">
        <v>5228</v>
      </c>
      <c r="M140" s="6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</row>
    <row r="141" spans="1:110" s="37" customFormat="1" ht="25.5">
      <c r="A141" s="97">
        <v>72</v>
      </c>
      <c r="B141" s="6"/>
      <c r="C141" s="6" t="s">
        <v>5229</v>
      </c>
      <c r="D141" s="6" t="s">
        <v>5089</v>
      </c>
      <c r="E141" s="6" t="s">
        <v>5225</v>
      </c>
      <c r="F141" s="6" t="s">
        <v>5226</v>
      </c>
      <c r="G141" s="5" t="s">
        <v>2690</v>
      </c>
      <c r="H141" s="244">
        <v>3000</v>
      </c>
      <c r="I141" s="241"/>
      <c r="J141" s="241"/>
      <c r="K141" s="6" t="s">
        <v>5227</v>
      </c>
      <c r="L141" s="6" t="s">
        <v>5230</v>
      </c>
      <c r="M141" s="6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</row>
    <row r="142" spans="1:110" s="37" customFormat="1" ht="25.5">
      <c r="A142" s="97">
        <v>74</v>
      </c>
      <c r="B142" s="6"/>
      <c r="C142" s="6" t="s">
        <v>5220</v>
      </c>
      <c r="D142" s="6" t="s">
        <v>5072</v>
      </c>
      <c r="E142" s="6" t="s">
        <v>5231</v>
      </c>
      <c r="F142" s="6" t="s">
        <v>5232</v>
      </c>
      <c r="G142" s="5" t="s">
        <v>2690</v>
      </c>
      <c r="H142" s="241"/>
      <c r="I142" s="241"/>
      <c r="J142" s="244">
        <v>4880</v>
      </c>
      <c r="K142" s="6" t="s">
        <v>4960</v>
      </c>
      <c r="L142" s="6" t="s">
        <v>5233</v>
      </c>
      <c r="M142" s="6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</row>
    <row r="143" spans="1:110" s="37" customFormat="1" ht="25.5">
      <c r="A143" s="97">
        <v>75</v>
      </c>
      <c r="B143" s="6"/>
      <c r="C143" s="6" t="s">
        <v>5234</v>
      </c>
      <c r="D143" s="6" t="s">
        <v>5066</v>
      </c>
      <c r="E143" s="6" t="s">
        <v>5235</v>
      </c>
      <c r="F143" s="6" t="s">
        <v>5236</v>
      </c>
      <c r="G143" s="5" t="s">
        <v>3061</v>
      </c>
      <c r="H143" s="244">
        <v>200</v>
      </c>
      <c r="I143" s="241"/>
      <c r="J143" s="241"/>
      <c r="K143" s="6" t="s">
        <v>5237</v>
      </c>
      <c r="L143" s="6" t="s">
        <v>5238</v>
      </c>
      <c r="M143" s="6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</row>
    <row r="144" spans="1:110" s="37" customFormat="1" ht="25.5">
      <c r="A144" s="97">
        <v>77</v>
      </c>
      <c r="B144" s="6"/>
      <c r="C144" s="6" t="s">
        <v>5239</v>
      </c>
      <c r="D144" s="6" t="s">
        <v>5066</v>
      </c>
      <c r="E144" s="6" t="s">
        <v>5240</v>
      </c>
      <c r="F144" s="6" t="s">
        <v>5241</v>
      </c>
      <c r="G144" s="5" t="s">
        <v>3121</v>
      </c>
      <c r="H144" s="244">
        <v>4823</v>
      </c>
      <c r="I144" s="241"/>
      <c r="J144" s="241"/>
      <c r="K144" s="6" t="s">
        <v>5242</v>
      </c>
      <c r="L144" s="6" t="s">
        <v>5243</v>
      </c>
      <c r="M144" s="6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</row>
    <row r="145" spans="1:110" s="37" customFormat="1" ht="25.5">
      <c r="A145" s="97">
        <v>78</v>
      </c>
      <c r="B145" s="6"/>
      <c r="C145" s="6" t="s">
        <v>5244</v>
      </c>
      <c r="D145" s="6" t="s">
        <v>5245</v>
      </c>
      <c r="E145" s="6" t="s">
        <v>5246</v>
      </c>
      <c r="F145" s="6" t="s">
        <v>5247</v>
      </c>
      <c r="G145" s="5" t="s">
        <v>3061</v>
      </c>
      <c r="H145" s="244">
        <v>200</v>
      </c>
      <c r="I145" s="241"/>
      <c r="J145" s="241"/>
      <c r="K145" s="6" t="s">
        <v>5248</v>
      </c>
      <c r="L145" s="6" t="s">
        <v>5249</v>
      </c>
      <c r="M145" s="6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</row>
    <row r="146" spans="1:110" s="37" customFormat="1" ht="12.75">
      <c r="A146" s="97"/>
      <c r="B146" s="6"/>
      <c r="C146" s="6"/>
      <c r="D146" s="6"/>
      <c r="E146" s="6"/>
      <c r="F146" s="6"/>
      <c r="G146" s="5" t="s">
        <v>2690</v>
      </c>
      <c r="H146" s="244">
        <v>5000</v>
      </c>
      <c r="I146" s="241"/>
      <c r="J146" s="241"/>
      <c r="K146" s="6"/>
      <c r="L146" s="6"/>
      <c r="M146" s="6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</row>
    <row r="147" spans="1:110" s="37" customFormat="1" ht="25.5">
      <c r="A147" s="97">
        <v>79</v>
      </c>
      <c r="B147" s="6"/>
      <c r="C147" s="6" t="s">
        <v>5250</v>
      </c>
      <c r="D147" s="6" t="s">
        <v>5245</v>
      </c>
      <c r="E147" s="6" t="s">
        <v>5251</v>
      </c>
      <c r="F147" s="6" t="s">
        <v>5252</v>
      </c>
      <c r="G147" s="5" t="s">
        <v>3121</v>
      </c>
      <c r="H147" s="244">
        <v>11000</v>
      </c>
      <c r="I147" s="241"/>
      <c r="J147" s="241"/>
      <c r="K147" s="6" t="s">
        <v>5248</v>
      </c>
      <c r="L147" s="6" t="s">
        <v>5253</v>
      </c>
      <c r="M147" s="6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</row>
    <row r="148" spans="1:110" s="37" customFormat="1" ht="25.5">
      <c r="A148" s="97">
        <v>80</v>
      </c>
      <c r="B148" s="6"/>
      <c r="C148" s="6" t="s">
        <v>5254</v>
      </c>
      <c r="D148" s="6" t="s">
        <v>5072</v>
      </c>
      <c r="E148" s="6" t="s">
        <v>5255</v>
      </c>
      <c r="F148" s="6" t="s">
        <v>5256</v>
      </c>
      <c r="G148" s="5" t="s">
        <v>3061</v>
      </c>
      <c r="H148" s="241"/>
      <c r="I148" s="241"/>
      <c r="J148" s="244">
        <v>23130</v>
      </c>
      <c r="K148" s="6" t="s">
        <v>5248</v>
      </c>
      <c r="L148" s="6" t="s">
        <v>5257</v>
      </c>
      <c r="M148" s="6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</row>
    <row r="149" spans="1:110" s="37" customFormat="1" ht="25.5">
      <c r="A149" s="97">
        <v>81</v>
      </c>
      <c r="B149" s="6"/>
      <c r="C149" s="6" t="s">
        <v>5258</v>
      </c>
      <c r="D149" s="6" t="s">
        <v>5259</v>
      </c>
      <c r="E149" s="6" t="s">
        <v>5260</v>
      </c>
      <c r="F149" s="6" t="s">
        <v>5261</v>
      </c>
      <c r="G149" s="5" t="s">
        <v>2690</v>
      </c>
      <c r="H149" s="244">
        <v>20000</v>
      </c>
      <c r="I149" s="241"/>
      <c r="J149" s="241"/>
      <c r="K149" s="6" t="s">
        <v>5143</v>
      </c>
      <c r="L149" s="6" t="s">
        <v>5262</v>
      </c>
      <c r="M149" s="6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</row>
    <row r="150" spans="1:110" s="37" customFormat="1" ht="25.5">
      <c r="A150" s="97">
        <v>82</v>
      </c>
      <c r="B150" s="6"/>
      <c r="C150" s="6" t="s">
        <v>5263</v>
      </c>
      <c r="D150" s="6" t="s">
        <v>5111</v>
      </c>
      <c r="E150" s="6" t="s">
        <v>5264</v>
      </c>
      <c r="F150" s="6" t="s">
        <v>5265</v>
      </c>
      <c r="G150" s="5" t="s">
        <v>2690</v>
      </c>
      <c r="H150" s="244">
        <v>3000</v>
      </c>
      <c r="I150" s="241"/>
      <c r="J150" s="241"/>
      <c r="K150" s="103">
        <v>42314</v>
      </c>
      <c r="L150" s="6" t="s">
        <v>5266</v>
      </c>
      <c r="M150" s="6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</row>
    <row r="151" spans="1:110" s="37" customFormat="1" ht="12.75">
      <c r="A151" s="97"/>
      <c r="B151" s="6"/>
      <c r="C151" s="6"/>
      <c r="D151" s="6"/>
      <c r="E151" s="6"/>
      <c r="F151" s="6"/>
      <c r="G151" s="5" t="s">
        <v>3121</v>
      </c>
      <c r="H151" s="244">
        <v>100</v>
      </c>
      <c r="I151" s="241"/>
      <c r="J151" s="241"/>
      <c r="K151" s="6"/>
      <c r="L151" s="6"/>
      <c r="M151" s="6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</row>
    <row r="152" spans="1:110" s="37" customFormat="1" ht="25.5">
      <c r="A152" s="97">
        <v>83</v>
      </c>
      <c r="B152" s="6"/>
      <c r="C152" s="6" t="s">
        <v>5267</v>
      </c>
      <c r="D152" s="6" t="s">
        <v>5259</v>
      </c>
      <c r="E152" s="6" t="s">
        <v>5268</v>
      </c>
      <c r="F152" s="6" t="s">
        <v>5269</v>
      </c>
      <c r="G152" s="5" t="s">
        <v>2784</v>
      </c>
      <c r="H152" s="244">
        <v>200</v>
      </c>
      <c r="I152" s="241"/>
      <c r="J152" s="241"/>
      <c r="K152" s="103">
        <v>42344</v>
      </c>
      <c r="L152" s="6" t="s">
        <v>5270</v>
      </c>
      <c r="M152" s="6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</row>
    <row r="153" spans="1:110" s="37" customFormat="1" ht="12.75">
      <c r="A153" s="97"/>
      <c r="B153" s="6"/>
      <c r="C153" s="6"/>
      <c r="D153" s="6"/>
      <c r="E153" s="6"/>
      <c r="F153" s="6"/>
      <c r="G153" s="217" t="s">
        <v>2690</v>
      </c>
      <c r="H153" s="244">
        <v>5000</v>
      </c>
      <c r="I153" s="241"/>
      <c r="J153" s="241"/>
      <c r="K153" s="6"/>
      <c r="L153" s="6"/>
      <c r="M153" s="6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</row>
    <row r="154" spans="1:110" s="37" customFormat="1" ht="12.75">
      <c r="A154" s="97"/>
      <c r="B154" s="6"/>
      <c r="C154" s="6"/>
      <c r="D154" s="6"/>
      <c r="E154" s="6"/>
      <c r="F154" s="6"/>
      <c r="G154" s="217" t="s">
        <v>2690</v>
      </c>
      <c r="H154" s="244">
        <v>5000</v>
      </c>
      <c r="I154" s="241"/>
      <c r="J154" s="241"/>
      <c r="K154" s="6"/>
      <c r="L154" s="6"/>
      <c r="M154" s="6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</row>
    <row r="155" spans="1:110" s="37" customFormat="1" ht="25.5">
      <c r="A155" s="97">
        <v>85</v>
      </c>
      <c r="B155" s="6"/>
      <c r="C155" s="6" t="s">
        <v>5271</v>
      </c>
      <c r="D155" s="6" t="s">
        <v>5272</v>
      </c>
      <c r="E155" s="6" t="s">
        <v>5273</v>
      </c>
      <c r="F155" s="6" t="s">
        <v>5274</v>
      </c>
      <c r="G155" s="5" t="s">
        <v>2784</v>
      </c>
      <c r="H155" s="244">
        <v>200</v>
      </c>
      <c r="I155" s="241"/>
      <c r="J155" s="241"/>
      <c r="K155" s="6" t="s">
        <v>5275</v>
      </c>
      <c r="L155" s="6" t="s">
        <v>5276</v>
      </c>
      <c r="M155" s="6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</row>
    <row r="156" spans="1:110" s="37" customFormat="1" ht="12.75">
      <c r="A156" s="97"/>
      <c r="B156" s="6"/>
      <c r="C156" s="6"/>
      <c r="D156" s="6"/>
      <c r="E156" s="6"/>
      <c r="F156" s="6"/>
      <c r="G156" s="217" t="s">
        <v>2690</v>
      </c>
      <c r="H156" s="244">
        <v>5000</v>
      </c>
      <c r="I156" s="241"/>
      <c r="J156" s="241"/>
      <c r="K156" s="6"/>
      <c r="L156" s="6"/>
      <c r="M156" s="6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</row>
    <row r="157" spans="1:110" s="37" customFormat="1" ht="25.5">
      <c r="A157" s="97"/>
      <c r="B157" s="6"/>
      <c r="C157" s="6" t="s">
        <v>5277</v>
      </c>
      <c r="D157" s="6" t="s">
        <v>285</v>
      </c>
      <c r="E157" s="6"/>
      <c r="F157" s="6"/>
      <c r="G157" s="217" t="s">
        <v>5278</v>
      </c>
      <c r="H157" s="244">
        <v>59520</v>
      </c>
      <c r="I157" s="241"/>
      <c r="J157" s="241"/>
      <c r="K157" s="6"/>
      <c r="L157" s="6"/>
      <c r="M157" s="6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</row>
    <row r="158" spans="1:110" s="37" customFormat="1" ht="25.5">
      <c r="A158" s="97">
        <v>87</v>
      </c>
      <c r="B158" s="6"/>
      <c r="C158" s="6" t="s">
        <v>5279</v>
      </c>
      <c r="D158" s="6" t="s">
        <v>5272</v>
      </c>
      <c r="E158" s="6" t="s">
        <v>5280</v>
      </c>
      <c r="F158" s="6" t="s">
        <v>5281</v>
      </c>
      <c r="G158" s="217" t="s">
        <v>3061</v>
      </c>
      <c r="H158" s="244">
        <v>4932</v>
      </c>
      <c r="I158" s="241"/>
      <c r="J158" s="241"/>
      <c r="K158" s="6" t="s">
        <v>5248</v>
      </c>
      <c r="L158" s="6" t="s">
        <v>5282</v>
      </c>
      <c r="M158" s="6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</row>
    <row r="159" spans="1:110" s="37" customFormat="1" ht="25.5">
      <c r="A159" s="97">
        <v>88</v>
      </c>
      <c r="B159" s="6"/>
      <c r="C159" s="6" t="s">
        <v>5283</v>
      </c>
      <c r="D159" s="6" t="s">
        <v>5272</v>
      </c>
      <c r="E159" s="6" t="s">
        <v>5284</v>
      </c>
      <c r="F159" s="6" t="s">
        <v>5285</v>
      </c>
      <c r="G159" s="217" t="s">
        <v>2784</v>
      </c>
      <c r="H159" s="244">
        <v>6850</v>
      </c>
      <c r="I159" s="241"/>
      <c r="J159" s="241"/>
      <c r="K159" s="6" t="s">
        <v>5248</v>
      </c>
      <c r="L159" s="6" t="s">
        <v>5286</v>
      </c>
      <c r="M159" s="6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</row>
    <row r="160" spans="1:110" s="37" customFormat="1" ht="25.5">
      <c r="A160" s="97">
        <v>90</v>
      </c>
      <c r="B160" s="6"/>
      <c r="C160" s="6" t="s">
        <v>2633</v>
      </c>
      <c r="D160" s="6" t="s">
        <v>5272</v>
      </c>
      <c r="E160" s="6" t="s">
        <v>5287</v>
      </c>
      <c r="F160" s="6" t="s">
        <v>5288</v>
      </c>
      <c r="G160" s="217" t="s">
        <v>3061</v>
      </c>
      <c r="H160" s="244">
        <v>10479</v>
      </c>
      <c r="I160" s="241"/>
      <c r="J160" s="241"/>
      <c r="K160" s="6" t="s">
        <v>5248</v>
      </c>
      <c r="L160" s="6" t="s">
        <v>5289</v>
      </c>
      <c r="M160" s="6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</row>
    <row r="161" spans="1:110" s="37" customFormat="1" ht="25.5">
      <c r="A161" s="97">
        <v>91</v>
      </c>
      <c r="B161" s="6"/>
      <c r="C161" s="6" t="s">
        <v>3406</v>
      </c>
      <c r="D161" s="6" t="s">
        <v>5272</v>
      </c>
      <c r="E161" s="6" t="s">
        <v>5290</v>
      </c>
      <c r="F161" s="6" t="s">
        <v>5291</v>
      </c>
      <c r="G161" s="217" t="s">
        <v>3061</v>
      </c>
      <c r="H161" s="244">
        <v>11187</v>
      </c>
      <c r="I161" s="241"/>
      <c r="J161" s="241"/>
      <c r="K161" s="6" t="s">
        <v>5248</v>
      </c>
      <c r="L161" s="6" t="s">
        <v>5292</v>
      </c>
      <c r="M161" s="6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</row>
    <row r="162" spans="1:110" s="37" customFormat="1" ht="25.5">
      <c r="A162" s="97">
        <v>92</v>
      </c>
      <c r="B162" s="6"/>
      <c r="C162" s="6" t="s">
        <v>5293</v>
      </c>
      <c r="D162" s="6" t="s">
        <v>5272</v>
      </c>
      <c r="E162" s="6" t="s">
        <v>5294</v>
      </c>
      <c r="F162" s="6" t="s">
        <v>5295</v>
      </c>
      <c r="G162" s="217" t="s">
        <v>3061</v>
      </c>
      <c r="H162" s="244">
        <v>2690</v>
      </c>
      <c r="I162" s="241"/>
      <c r="J162" s="241"/>
      <c r="K162" s="6" t="s">
        <v>5248</v>
      </c>
      <c r="L162" s="6" t="s">
        <v>5296</v>
      </c>
      <c r="M162" s="6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</row>
    <row r="163" spans="1:110" s="37" customFormat="1" ht="25.5">
      <c r="A163" s="97">
        <v>95</v>
      </c>
      <c r="B163" s="6"/>
      <c r="C163" s="6" t="s">
        <v>5297</v>
      </c>
      <c r="D163" s="6" t="s">
        <v>5272</v>
      </c>
      <c r="E163" s="6" t="s">
        <v>5298</v>
      </c>
      <c r="F163" s="6" t="s">
        <v>5299</v>
      </c>
      <c r="G163" s="217" t="s">
        <v>5278</v>
      </c>
      <c r="H163" s="244">
        <v>6200</v>
      </c>
      <c r="I163" s="241"/>
      <c r="J163" s="241"/>
      <c r="K163" s="6" t="s">
        <v>5275</v>
      </c>
      <c r="L163" s="6" t="s">
        <v>5300</v>
      </c>
      <c r="M163" s="6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</row>
    <row r="164" spans="1:110" s="37" customFormat="1" ht="25.5">
      <c r="A164" s="97"/>
      <c r="B164" s="6"/>
      <c r="C164" s="6" t="s">
        <v>5277</v>
      </c>
      <c r="D164" s="6" t="s">
        <v>285</v>
      </c>
      <c r="E164" s="6"/>
      <c r="F164" s="6"/>
      <c r="G164" s="217" t="s">
        <v>5278</v>
      </c>
      <c r="H164" s="244">
        <v>6200</v>
      </c>
      <c r="I164" s="241"/>
      <c r="J164" s="241"/>
      <c r="K164" s="6"/>
      <c r="L164" s="6"/>
      <c r="M164" s="6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</row>
    <row r="165" spans="1:110" s="37" customFormat="1" ht="25.5">
      <c r="A165" s="97">
        <v>97</v>
      </c>
      <c r="B165" s="6"/>
      <c r="C165" s="6" t="s">
        <v>5301</v>
      </c>
      <c r="D165" s="6" t="s">
        <v>5272</v>
      </c>
      <c r="E165" s="6" t="s">
        <v>5302</v>
      </c>
      <c r="F165" s="6" t="s">
        <v>5303</v>
      </c>
      <c r="G165" s="5" t="s">
        <v>2784</v>
      </c>
      <c r="H165" s="244">
        <v>1475</v>
      </c>
      <c r="I165" s="241"/>
      <c r="J165" s="241"/>
      <c r="K165" s="6" t="s">
        <v>5304</v>
      </c>
      <c r="L165" s="6" t="s">
        <v>5305</v>
      </c>
      <c r="M165" s="6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</row>
    <row r="166" spans="1:110" s="37" customFormat="1" ht="12.75">
      <c r="A166" s="97"/>
      <c r="B166" s="6"/>
      <c r="C166" s="6"/>
      <c r="D166" s="6"/>
      <c r="E166" s="6"/>
      <c r="F166" s="6"/>
      <c r="G166" s="217" t="s">
        <v>2690</v>
      </c>
      <c r="H166" s="244">
        <v>5000</v>
      </c>
      <c r="I166" s="241"/>
      <c r="J166" s="241"/>
      <c r="K166" s="6"/>
      <c r="L166" s="6"/>
      <c r="M166" s="6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</row>
    <row r="167" spans="1:110" s="37" customFormat="1" ht="25.5">
      <c r="A167" s="97">
        <v>98</v>
      </c>
      <c r="B167" s="6"/>
      <c r="C167" s="6" t="s">
        <v>2464</v>
      </c>
      <c r="D167" s="6" t="s">
        <v>5306</v>
      </c>
      <c r="E167" s="6" t="s">
        <v>5307</v>
      </c>
      <c r="F167" s="6" t="s">
        <v>5308</v>
      </c>
      <c r="G167" s="217" t="s">
        <v>2690</v>
      </c>
      <c r="H167" s="244">
        <v>4560</v>
      </c>
      <c r="I167" s="241"/>
      <c r="J167" s="241"/>
      <c r="K167" s="103">
        <v>42013</v>
      </c>
      <c r="L167" s="6" t="s">
        <v>5309</v>
      </c>
      <c r="M167" s="6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</row>
    <row r="168" spans="1:110" s="37" customFormat="1" ht="25.5">
      <c r="A168" s="97">
        <v>99</v>
      </c>
      <c r="B168" s="6"/>
      <c r="C168" s="6" t="s">
        <v>5310</v>
      </c>
      <c r="D168" s="6" t="s">
        <v>5306</v>
      </c>
      <c r="E168" s="6" t="s">
        <v>5311</v>
      </c>
      <c r="F168" s="6" t="s">
        <v>5312</v>
      </c>
      <c r="G168" s="5" t="s">
        <v>2784</v>
      </c>
      <c r="H168" s="244">
        <v>195</v>
      </c>
      <c r="I168" s="241"/>
      <c r="J168" s="241"/>
      <c r="K168" s="103">
        <v>42013</v>
      </c>
      <c r="L168" s="6" t="s">
        <v>5313</v>
      </c>
      <c r="M168" s="6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</row>
    <row r="169" spans="1:110" s="37" customFormat="1" ht="12.75">
      <c r="A169" s="97"/>
      <c r="B169" s="6"/>
      <c r="C169" s="6"/>
      <c r="D169" s="6"/>
      <c r="E169" s="6"/>
      <c r="F169" s="6"/>
      <c r="G169" s="217" t="s">
        <v>2690</v>
      </c>
      <c r="H169" s="244">
        <v>10000</v>
      </c>
      <c r="I169" s="241"/>
      <c r="J169" s="241"/>
      <c r="K169" s="6"/>
      <c r="L169" s="6"/>
      <c r="M169" s="6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</row>
    <row r="170" spans="1:110" s="37" customFormat="1" ht="25.5">
      <c r="A170" s="97">
        <v>100</v>
      </c>
      <c r="B170" s="6"/>
      <c r="C170" s="6" t="s">
        <v>5314</v>
      </c>
      <c r="D170" s="6" t="s">
        <v>5306</v>
      </c>
      <c r="E170" s="6" t="s">
        <v>5315</v>
      </c>
      <c r="F170" s="6" t="s">
        <v>5316</v>
      </c>
      <c r="G170" s="217" t="s">
        <v>2690</v>
      </c>
      <c r="H170" s="241"/>
      <c r="I170" s="241"/>
      <c r="J170" s="244">
        <v>9050</v>
      </c>
      <c r="K170" s="6" t="s">
        <v>5248</v>
      </c>
      <c r="L170" s="6" t="s">
        <v>5317</v>
      </c>
      <c r="M170" s="6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</row>
    <row r="171" spans="1:110" s="37" customFormat="1" ht="25.5">
      <c r="A171" s="97">
        <v>101</v>
      </c>
      <c r="B171" s="6"/>
      <c r="C171" s="6" t="s">
        <v>5318</v>
      </c>
      <c r="D171" s="6" t="s">
        <v>5306</v>
      </c>
      <c r="E171" s="6" t="s">
        <v>5319</v>
      </c>
      <c r="F171" s="6" t="s">
        <v>5320</v>
      </c>
      <c r="G171" s="217" t="s">
        <v>3121</v>
      </c>
      <c r="H171" s="244">
        <v>12600</v>
      </c>
      <c r="I171" s="241"/>
      <c r="J171" s="241"/>
      <c r="K171" s="103">
        <v>42013</v>
      </c>
      <c r="L171" s="6" t="s">
        <v>5321</v>
      </c>
      <c r="M171" s="6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</row>
    <row r="172" spans="1:110" s="37" customFormat="1" ht="25.5">
      <c r="A172" s="97">
        <v>103</v>
      </c>
      <c r="B172" s="6"/>
      <c r="C172" s="6" t="s">
        <v>5322</v>
      </c>
      <c r="D172" s="6" t="s">
        <v>5323</v>
      </c>
      <c r="E172" s="6" t="s">
        <v>5324</v>
      </c>
      <c r="F172" s="6" t="s">
        <v>5325</v>
      </c>
      <c r="G172" s="217" t="s">
        <v>3061</v>
      </c>
      <c r="H172" s="241"/>
      <c r="I172" s="241"/>
      <c r="J172" s="244">
        <v>190</v>
      </c>
      <c r="K172" s="103">
        <v>42103</v>
      </c>
      <c r="L172" s="6" t="s">
        <v>5326</v>
      </c>
      <c r="M172" s="6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</row>
    <row r="173" spans="1:110" s="37" customFormat="1" ht="12.75">
      <c r="A173" s="97"/>
      <c r="B173" s="6"/>
      <c r="C173" s="6"/>
      <c r="D173" s="6"/>
      <c r="E173" s="6"/>
      <c r="F173" s="6"/>
      <c r="G173" s="217" t="s">
        <v>2690</v>
      </c>
      <c r="H173" s="241"/>
      <c r="I173" s="241"/>
      <c r="J173" s="244">
        <v>5000</v>
      </c>
      <c r="K173" s="6"/>
      <c r="L173" s="6"/>
      <c r="M173" s="6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</row>
    <row r="174" spans="1:110" s="37" customFormat="1" ht="25.5">
      <c r="A174" s="97">
        <v>104</v>
      </c>
      <c r="B174" s="6"/>
      <c r="C174" s="6" t="s">
        <v>5327</v>
      </c>
      <c r="D174" s="6" t="s">
        <v>5328</v>
      </c>
      <c r="E174" s="6" t="s">
        <v>5329</v>
      </c>
      <c r="F174" s="6" t="s">
        <v>5330</v>
      </c>
      <c r="G174" s="5" t="s">
        <v>2690</v>
      </c>
      <c r="H174" s="244">
        <v>4800</v>
      </c>
      <c r="I174" s="241"/>
      <c r="J174" s="241"/>
      <c r="K174" s="103">
        <v>42013</v>
      </c>
      <c r="L174" s="6" t="s">
        <v>5331</v>
      </c>
      <c r="M174" s="6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</row>
    <row r="175" spans="1:110" s="37" customFormat="1" ht="25.5">
      <c r="A175" s="97">
        <v>105</v>
      </c>
      <c r="B175" s="6"/>
      <c r="C175" s="6" t="s">
        <v>5332</v>
      </c>
      <c r="D175" s="6" t="s">
        <v>5328</v>
      </c>
      <c r="E175" s="6" t="s">
        <v>5333</v>
      </c>
      <c r="F175" s="6" t="s">
        <v>5334</v>
      </c>
      <c r="G175" s="5" t="s">
        <v>2690</v>
      </c>
      <c r="H175" s="244">
        <v>7350</v>
      </c>
      <c r="I175" s="241"/>
      <c r="J175" s="241"/>
      <c r="K175" s="103">
        <v>42013</v>
      </c>
      <c r="L175" s="6" t="s">
        <v>5335</v>
      </c>
      <c r="M175" s="6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</row>
    <row r="176" spans="1:110" s="37" customFormat="1" ht="25.5">
      <c r="A176" s="97">
        <v>106</v>
      </c>
      <c r="B176" s="6"/>
      <c r="C176" s="6" t="s">
        <v>5332</v>
      </c>
      <c r="D176" s="6" t="s">
        <v>5328</v>
      </c>
      <c r="E176" s="6" t="s">
        <v>5336</v>
      </c>
      <c r="F176" s="6" t="s">
        <v>5337</v>
      </c>
      <c r="G176" s="5" t="s">
        <v>2690</v>
      </c>
      <c r="H176" s="244">
        <v>9930</v>
      </c>
      <c r="I176" s="241"/>
      <c r="J176" s="241"/>
      <c r="K176" s="103">
        <v>42013</v>
      </c>
      <c r="L176" s="6" t="s">
        <v>5338</v>
      </c>
      <c r="M176" s="6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</row>
    <row r="177" spans="1:110" s="37" customFormat="1" ht="25.5">
      <c r="A177" s="97">
        <v>107</v>
      </c>
      <c r="B177" s="6"/>
      <c r="C177" s="6" t="s">
        <v>5339</v>
      </c>
      <c r="D177" s="6" t="s">
        <v>5328</v>
      </c>
      <c r="E177" s="6" t="s">
        <v>5340</v>
      </c>
      <c r="F177" s="6" t="s">
        <v>5341</v>
      </c>
      <c r="G177" s="5" t="s">
        <v>2690</v>
      </c>
      <c r="H177" s="244">
        <v>3500</v>
      </c>
      <c r="I177" s="241"/>
      <c r="J177" s="241"/>
      <c r="K177" s="103">
        <v>42013</v>
      </c>
      <c r="L177" s="6" t="s">
        <v>5342</v>
      </c>
      <c r="M177" s="6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</row>
    <row r="178" spans="1:110" s="37" customFormat="1" ht="25.5">
      <c r="A178" s="97">
        <v>108</v>
      </c>
      <c r="B178" s="6"/>
      <c r="C178" s="6" t="s">
        <v>4901</v>
      </c>
      <c r="D178" s="6" t="s">
        <v>5328</v>
      </c>
      <c r="E178" s="6" t="s">
        <v>5343</v>
      </c>
      <c r="F178" s="6" t="s">
        <v>5344</v>
      </c>
      <c r="G178" s="5" t="s">
        <v>2690</v>
      </c>
      <c r="H178" s="244">
        <v>13469</v>
      </c>
      <c r="I178" s="241"/>
      <c r="J178" s="241"/>
      <c r="K178" s="103">
        <v>42013</v>
      </c>
      <c r="L178" s="6" t="s">
        <v>5345</v>
      </c>
      <c r="M178" s="6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</row>
    <row r="179" spans="1:110" s="37" customFormat="1" ht="25.5">
      <c r="A179" s="97">
        <v>109</v>
      </c>
      <c r="B179" s="6"/>
      <c r="C179" s="6" t="s">
        <v>5346</v>
      </c>
      <c r="D179" s="6" t="s">
        <v>5328</v>
      </c>
      <c r="E179" s="6" t="s">
        <v>5347</v>
      </c>
      <c r="F179" s="6" t="s">
        <v>5348</v>
      </c>
      <c r="G179" s="5" t="s">
        <v>3121</v>
      </c>
      <c r="H179" s="244">
        <v>11494</v>
      </c>
      <c r="I179" s="241"/>
      <c r="J179" s="241"/>
      <c r="K179" s="103">
        <v>42013</v>
      </c>
      <c r="L179" s="50" t="s">
        <v>5349</v>
      </c>
      <c r="M179" s="6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</row>
    <row r="180" spans="1:110" s="37" customFormat="1" ht="25.5">
      <c r="A180" s="97">
        <v>110</v>
      </c>
      <c r="B180" s="6"/>
      <c r="C180" s="6" t="s">
        <v>5350</v>
      </c>
      <c r="D180" s="6" t="s">
        <v>5351</v>
      </c>
      <c r="E180" s="6" t="s">
        <v>5352</v>
      </c>
      <c r="F180" s="6" t="s">
        <v>5353</v>
      </c>
      <c r="G180" s="5" t="s">
        <v>2690</v>
      </c>
      <c r="H180" s="244">
        <v>32088</v>
      </c>
      <c r="I180" s="241"/>
      <c r="J180" s="241"/>
      <c r="K180" s="6" t="s">
        <v>4268</v>
      </c>
      <c r="L180" s="6" t="s">
        <v>5354</v>
      </c>
      <c r="M180" s="6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</row>
    <row r="181" spans="1:110" s="37" customFormat="1" ht="25.5">
      <c r="A181" s="97">
        <v>111</v>
      </c>
      <c r="B181" s="6"/>
      <c r="C181" s="6" t="s">
        <v>5355</v>
      </c>
      <c r="D181" s="6" t="s">
        <v>5351</v>
      </c>
      <c r="E181" s="6" t="s">
        <v>5356</v>
      </c>
      <c r="F181" s="6" t="s">
        <v>5357</v>
      </c>
      <c r="G181" s="5" t="s">
        <v>2690</v>
      </c>
      <c r="H181" s="244">
        <v>9900</v>
      </c>
      <c r="I181" s="241"/>
      <c r="J181" s="241"/>
      <c r="K181" s="6" t="s">
        <v>4268</v>
      </c>
      <c r="L181" s="6" t="s">
        <v>5358</v>
      </c>
      <c r="M181" s="6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</row>
    <row r="182" spans="1:110" s="37" customFormat="1" ht="25.5">
      <c r="A182" s="97">
        <v>112</v>
      </c>
      <c r="B182" s="6"/>
      <c r="C182" s="6" t="s">
        <v>3580</v>
      </c>
      <c r="D182" s="6" t="s">
        <v>5351</v>
      </c>
      <c r="E182" s="6" t="s">
        <v>5359</v>
      </c>
      <c r="F182" s="6" t="s">
        <v>5360</v>
      </c>
      <c r="G182" s="5" t="s">
        <v>2690</v>
      </c>
      <c r="H182" s="244">
        <v>20000</v>
      </c>
      <c r="I182" s="241"/>
      <c r="J182" s="241"/>
      <c r="K182" s="103">
        <v>42072</v>
      </c>
      <c r="L182" s="6" t="s">
        <v>5361</v>
      </c>
      <c r="M182" s="6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</row>
    <row r="183" spans="1:110" s="37" customFormat="1" ht="25.5">
      <c r="A183" s="97">
        <v>113</v>
      </c>
      <c r="B183" s="6"/>
      <c r="C183" s="6" t="s">
        <v>5362</v>
      </c>
      <c r="D183" s="6" t="s">
        <v>5351</v>
      </c>
      <c r="E183" s="6" t="s">
        <v>5363</v>
      </c>
      <c r="F183" s="6" t="s">
        <v>5364</v>
      </c>
      <c r="G183" s="5" t="s">
        <v>3061</v>
      </c>
      <c r="H183" s="244">
        <v>200</v>
      </c>
      <c r="I183" s="241"/>
      <c r="J183" s="241"/>
      <c r="K183" s="103">
        <v>42072</v>
      </c>
      <c r="L183" s="6" t="s">
        <v>5365</v>
      </c>
      <c r="M183" s="6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</row>
    <row r="184" spans="1:110" s="37" customFormat="1" ht="12.75">
      <c r="A184" s="97"/>
      <c r="B184" s="6"/>
      <c r="C184" s="6"/>
      <c r="D184" s="6"/>
      <c r="E184" s="6"/>
      <c r="F184" s="6"/>
      <c r="G184" s="5" t="s">
        <v>2690</v>
      </c>
      <c r="H184" s="244">
        <v>5000</v>
      </c>
      <c r="I184" s="241"/>
      <c r="J184" s="241"/>
      <c r="K184" s="6"/>
      <c r="L184" s="6"/>
      <c r="M184" s="6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</row>
    <row r="185" spans="1:110" s="37" customFormat="1" ht="25.5">
      <c r="A185" s="97">
        <v>115</v>
      </c>
      <c r="B185" s="6"/>
      <c r="C185" s="50" t="s">
        <v>5366</v>
      </c>
      <c r="D185" s="50" t="s">
        <v>5351</v>
      </c>
      <c r="E185" s="50" t="s">
        <v>5367</v>
      </c>
      <c r="F185" s="50" t="s">
        <v>5368</v>
      </c>
      <c r="G185" s="217" t="s">
        <v>2690</v>
      </c>
      <c r="H185" s="247">
        <v>10000</v>
      </c>
      <c r="I185" s="241"/>
      <c r="J185" s="241"/>
      <c r="K185" s="6" t="s">
        <v>4268</v>
      </c>
      <c r="L185" s="50" t="s">
        <v>5369</v>
      </c>
      <c r="M185" s="5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</row>
    <row r="186" spans="1:110" s="37" customFormat="1" ht="25.5">
      <c r="A186" s="97">
        <v>117</v>
      </c>
      <c r="B186" s="6"/>
      <c r="C186" s="50" t="s">
        <v>5370</v>
      </c>
      <c r="D186" s="50" t="s">
        <v>5351</v>
      </c>
      <c r="E186" s="50" t="s">
        <v>5371</v>
      </c>
      <c r="F186" s="50" t="s">
        <v>5372</v>
      </c>
      <c r="G186" s="217" t="s">
        <v>3061</v>
      </c>
      <c r="H186" s="247">
        <v>200</v>
      </c>
      <c r="I186" s="241"/>
      <c r="J186" s="241"/>
      <c r="K186" s="103">
        <v>42072</v>
      </c>
      <c r="L186" s="50" t="s">
        <v>5373</v>
      </c>
      <c r="M186" s="5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</row>
    <row r="187" spans="1:110" s="37" customFormat="1" ht="12.75">
      <c r="A187" s="97"/>
      <c r="B187" s="6"/>
      <c r="C187" s="50"/>
      <c r="D187" s="50"/>
      <c r="E187" s="50"/>
      <c r="F187" s="50"/>
      <c r="G187" s="217" t="s">
        <v>2690</v>
      </c>
      <c r="H187" s="247">
        <v>5000</v>
      </c>
      <c r="I187" s="241"/>
      <c r="J187" s="241"/>
      <c r="K187" s="6"/>
      <c r="L187" s="50"/>
      <c r="M187" s="5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</row>
    <row r="188" spans="1:110" s="37" customFormat="1" ht="25.5">
      <c r="A188" s="97">
        <v>118</v>
      </c>
      <c r="B188" s="6"/>
      <c r="C188" s="50" t="s">
        <v>5374</v>
      </c>
      <c r="D188" s="50" t="s">
        <v>5351</v>
      </c>
      <c r="E188" s="50" t="s">
        <v>5375</v>
      </c>
      <c r="F188" s="50" t="s">
        <v>5376</v>
      </c>
      <c r="G188" s="217" t="s">
        <v>2690</v>
      </c>
      <c r="H188" s="247">
        <v>10000</v>
      </c>
      <c r="I188" s="241"/>
      <c r="J188" s="241"/>
      <c r="K188" s="103">
        <v>42072</v>
      </c>
      <c r="L188" s="50" t="s">
        <v>5377</v>
      </c>
      <c r="M188" s="5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</row>
    <row r="189" spans="1:110" s="37" customFormat="1" ht="25.5">
      <c r="A189" s="97">
        <v>119</v>
      </c>
      <c r="B189" s="6"/>
      <c r="C189" s="50" t="s">
        <v>5378</v>
      </c>
      <c r="D189" s="50" t="s">
        <v>5351</v>
      </c>
      <c r="E189" s="50" t="s">
        <v>5379</v>
      </c>
      <c r="F189" s="50" t="s">
        <v>5380</v>
      </c>
      <c r="G189" s="217" t="s">
        <v>3061</v>
      </c>
      <c r="H189" s="247">
        <v>200</v>
      </c>
      <c r="I189" s="241"/>
      <c r="J189" s="241"/>
      <c r="K189" s="103">
        <v>42072</v>
      </c>
      <c r="L189" s="50" t="s">
        <v>5381</v>
      </c>
      <c r="M189" s="5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</row>
    <row r="190" spans="1:110" s="37" customFormat="1" ht="12.75">
      <c r="A190" s="97"/>
      <c r="B190" s="6"/>
      <c r="C190" s="50"/>
      <c r="D190" s="50"/>
      <c r="E190" s="50"/>
      <c r="F190" s="50"/>
      <c r="G190" s="217" t="s">
        <v>2690</v>
      </c>
      <c r="H190" s="247">
        <v>7000</v>
      </c>
      <c r="I190" s="241"/>
      <c r="J190" s="241"/>
      <c r="K190" s="6"/>
      <c r="L190" s="50"/>
      <c r="M190" s="5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</row>
    <row r="191" spans="1:110" s="37" customFormat="1" ht="25.5">
      <c r="A191" s="97">
        <v>120</v>
      </c>
      <c r="B191" s="6"/>
      <c r="C191" s="50" t="s">
        <v>5382</v>
      </c>
      <c r="D191" s="50" t="s">
        <v>5351</v>
      </c>
      <c r="E191" s="50" t="s">
        <v>5383</v>
      </c>
      <c r="F191" s="50" t="s">
        <v>5384</v>
      </c>
      <c r="G191" s="217" t="s">
        <v>3061</v>
      </c>
      <c r="H191" s="247">
        <v>81</v>
      </c>
      <c r="I191" s="241"/>
      <c r="J191" s="241"/>
      <c r="K191" s="103">
        <v>42072</v>
      </c>
      <c r="L191" s="50" t="s">
        <v>5385</v>
      </c>
      <c r="M191" s="5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</row>
    <row r="192" spans="1:110" s="37" customFormat="1" ht="12.75">
      <c r="A192" s="97"/>
      <c r="B192" s="6"/>
      <c r="C192" s="50"/>
      <c r="D192" s="50"/>
      <c r="E192" s="50"/>
      <c r="F192" s="50"/>
      <c r="G192" s="217" t="s">
        <v>2690</v>
      </c>
      <c r="H192" s="247">
        <v>10000</v>
      </c>
      <c r="I192" s="241"/>
      <c r="J192" s="241"/>
      <c r="K192" s="6"/>
      <c r="L192" s="50"/>
      <c r="M192" s="5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</row>
    <row r="193" spans="1:110" s="37" customFormat="1" ht="25.5">
      <c r="A193" s="97">
        <v>121</v>
      </c>
      <c r="B193" s="6"/>
      <c r="C193" s="50" t="s">
        <v>5386</v>
      </c>
      <c r="D193" s="50" t="s">
        <v>5351</v>
      </c>
      <c r="E193" s="50" t="s">
        <v>5387</v>
      </c>
      <c r="F193" s="50" t="s">
        <v>5388</v>
      </c>
      <c r="G193" s="217" t="s">
        <v>2690</v>
      </c>
      <c r="H193" s="247">
        <v>7950</v>
      </c>
      <c r="I193" s="241"/>
      <c r="J193" s="241"/>
      <c r="K193" s="103">
        <v>42072</v>
      </c>
      <c r="L193" s="50" t="s">
        <v>5389</v>
      </c>
      <c r="M193" s="5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</row>
    <row r="194" spans="1:110" s="37" customFormat="1" ht="25.5">
      <c r="A194" s="97">
        <v>122</v>
      </c>
      <c r="B194" s="6"/>
      <c r="C194" s="50" t="s">
        <v>5390</v>
      </c>
      <c r="D194" s="50" t="s">
        <v>5351</v>
      </c>
      <c r="E194" s="50" t="s">
        <v>5391</v>
      </c>
      <c r="F194" s="50" t="s">
        <v>5392</v>
      </c>
      <c r="G194" s="217" t="s">
        <v>3061</v>
      </c>
      <c r="H194" s="241"/>
      <c r="I194" s="241"/>
      <c r="J194" s="247">
        <v>14675</v>
      </c>
      <c r="K194" s="103">
        <v>42103</v>
      </c>
      <c r="L194" s="50" t="s">
        <v>5393</v>
      </c>
      <c r="M194" s="5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</row>
    <row r="195" spans="1:110" s="37" customFormat="1" ht="25.5">
      <c r="A195" s="97">
        <v>123</v>
      </c>
      <c r="B195" s="6"/>
      <c r="C195" s="50" t="s">
        <v>5394</v>
      </c>
      <c r="D195" s="50" t="s">
        <v>5351</v>
      </c>
      <c r="E195" s="50" t="s">
        <v>5395</v>
      </c>
      <c r="F195" s="50" t="s">
        <v>5396</v>
      </c>
      <c r="G195" s="217" t="s">
        <v>3061</v>
      </c>
      <c r="H195" s="241"/>
      <c r="I195" s="241"/>
      <c r="J195" s="247">
        <v>50</v>
      </c>
      <c r="K195" s="103">
        <v>42103</v>
      </c>
      <c r="L195" s="50" t="s">
        <v>5397</v>
      </c>
      <c r="M195" s="5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</row>
    <row r="196" spans="1:110" s="37" customFormat="1" ht="12.75">
      <c r="A196" s="97"/>
      <c r="B196" s="6"/>
      <c r="C196" s="50"/>
      <c r="D196" s="50"/>
      <c r="E196" s="50"/>
      <c r="F196" s="50"/>
      <c r="G196" s="217" t="s">
        <v>2690</v>
      </c>
      <c r="H196" s="248"/>
      <c r="I196" s="241"/>
      <c r="J196" s="247">
        <v>100000</v>
      </c>
      <c r="K196" s="6"/>
      <c r="L196" s="50"/>
      <c r="M196" s="5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</row>
    <row r="197" spans="1:110" s="37" customFormat="1" ht="25.5">
      <c r="A197" s="97">
        <v>124</v>
      </c>
      <c r="B197" s="6"/>
      <c r="C197" s="50" t="s">
        <v>5398</v>
      </c>
      <c r="D197" s="50" t="s">
        <v>5351</v>
      </c>
      <c r="E197" s="50" t="s">
        <v>5399</v>
      </c>
      <c r="F197" s="50" t="s">
        <v>5400</v>
      </c>
      <c r="G197" s="217" t="s">
        <v>3121</v>
      </c>
      <c r="H197" s="247">
        <v>9470</v>
      </c>
      <c r="I197" s="241"/>
      <c r="J197" s="241"/>
      <c r="K197" s="6" t="s">
        <v>5160</v>
      </c>
      <c r="L197" s="50" t="s">
        <v>5401</v>
      </c>
      <c r="M197" s="5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</row>
    <row r="198" spans="1:110" s="37" customFormat="1" ht="25.5">
      <c r="A198" s="97">
        <v>125</v>
      </c>
      <c r="B198" s="6"/>
      <c r="C198" s="50" t="s">
        <v>5402</v>
      </c>
      <c r="D198" s="50" t="s">
        <v>5351</v>
      </c>
      <c r="E198" s="50" t="s">
        <v>5403</v>
      </c>
      <c r="F198" s="50" t="s">
        <v>5404</v>
      </c>
      <c r="G198" s="217" t="s">
        <v>3130</v>
      </c>
      <c r="H198" s="241"/>
      <c r="I198" s="241"/>
      <c r="J198" s="247">
        <v>19950</v>
      </c>
      <c r="K198" s="6" t="s">
        <v>5160</v>
      </c>
      <c r="L198" s="50" t="s">
        <v>5405</v>
      </c>
      <c r="M198" s="5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</row>
    <row r="199" spans="1:110" s="37" customFormat="1" ht="25.5">
      <c r="A199" s="97">
        <v>126</v>
      </c>
      <c r="B199" s="6"/>
      <c r="C199" s="50" t="s">
        <v>5406</v>
      </c>
      <c r="D199" s="50" t="s">
        <v>5351</v>
      </c>
      <c r="E199" s="50" t="s">
        <v>5407</v>
      </c>
      <c r="F199" s="50" t="s">
        <v>5408</v>
      </c>
      <c r="G199" s="217" t="s">
        <v>3130</v>
      </c>
      <c r="H199" s="247">
        <v>2500</v>
      </c>
      <c r="I199" s="241"/>
      <c r="J199" s="241"/>
      <c r="K199" s="103">
        <v>42103</v>
      </c>
      <c r="L199" s="50" t="s">
        <v>5409</v>
      </c>
      <c r="M199" s="5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</row>
    <row r="200" spans="1:110" s="37" customFormat="1" ht="25.5">
      <c r="A200" s="97">
        <v>128</v>
      </c>
      <c r="B200" s="6"/>
      <c r="C200" s="50" t="s">
        <v>5410</v>
      </c>
      <c r="D200" s="50" t="s">
        <v>5351</v>
      </c>
      <c r="E200" s="50" t="s">
        <v>5411</v>
      </c>
      <c r="F200" s="50" t="s">
        <v>5412</v>
      </c>
      <c r="G200" s="217" t="s">
        <v>3130</v>
      </c>
      <c r="H200" s="247">
        <v>500</v>
      </c>
      <c r="I200" s="241"/>
      <c r="J200" s="241"/>
      <c r="K200" s="6" t="s">
        <v>4960</v>
      </c>
      <c r="L200" s="50" t="s">
        <v>5413</v>
      </c>
      <c r="M200" s="5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</row>
    <row r="201" spans="1:110" s="37" customFormat="1" ht="25.5">
      <c r="A201" s="97">
        <v>129</v>
      </c>
      <c r="B201" s="6"/>
      <c r="C201" s="50" t="s">
        <v>5414</v>
      </c>
      <c r="D201" s="50" t="s">
        <v>5351</v>
      </c>
      <c r="E201" s="50" t="s">
        <v>5415</v>
      </c>
      <c r="F201" s="50" t="s">
        <v>5416</v>
      </c>
      <c r="G201" s="217" t="s">
        <v>2784</v>
      </c>
      <c r="H201" s="247">
        <v>200</v>
      </c>
      <c r="I201" s="241"/>
      <c r="J201" s="241"/>
      <c r="K201" s="6" t="s">
        <v>4960</v>
      </c>
      <c r="L201" s="50" t="s">
        <v>5417</v>
      </c>
      <c r="M201" s="5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</row>
    <row r="202" spans="1:110" s="37" customFormat="1" ht="12.75">
      <c r="A202" s="97"/>
      <c r="B202" s="6"/>
      <c r="C202" s="50"/>
      <c r="D202" s="50"/>
      <c r="E202" s="50"/>
      <c r="F202" s="50"/>
      <c r="G202" s="217" t="s">
        <v>3130</v>
      </c>
      <c r="H202" s="247">
        <v>5000</v>
      </c>
      <c r="I202" s="241"/>
      <c r="J202" s="241"/>
      <c r="K202" s="6"/>
      <c r="L202" s="50"/>
      <c r="M202" s="5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</row>
    <row r="203" spans="1:110" s="37" customFormat="1" ht="25.5">
      <c r="A203" s="97">
        <v>130</v>
      </c>
      <c r="B203" s="6"/>
      <c r="C203" s="50" t="s">
        <v>76</v>
      </c>
      <c r="D203" s="50" t="s">
        <v>5351</v>
      </c>
      <c r="E203" s="50" t="s">
        <v>5418</v>
      </c>
      <c r="F203" s="50" t="s">
        <v>5419</v>
      </c>
      <c r="G203" s="217" t="s">
        <v>2784</v>
      </c>
      <c r="H203" s="247">
        <v>200</v>
      </c>
      <c r="I203" s="241"/>
      <c r="J203" s="241"/>
      <c r="K203" s="103">
        <v>42072</v>
      </c>
      <c r="L203" s="50" t="s">
        <v>5420</v>
      </c>
      <c r="M203" s="5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</row>
    <row r="204" spans="1:110" s="37" customFormat="1" ht="12.75">
      <c r="A204" s="97"/>
      <c r="B204" s="6"/>
      <c r="C204" s="50"/>
      <c r="D204" s="50"/>
      <c r="E204" s="50"/>
      <c r="F204" s="50"/>
      <c r="G204" s="217" t="s">
        <v>3130</v>
      </c>
      <c r="H204" s="247">
        <v>5000</v>
      </c>
      <c r="I204" s="241"/>
      <c r="J204" s="241"/>
      <c r="K204" s="6"/>
      <c r="L204" s="50"/>
      <c r="M204" s="5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</row>
    <row r="205" spans="1:110" s="37" customFormat="1" ht="25.5">
      <c r="A205" s="97">
        <v>131</v>
      </c>
      <c r="B205" s="6"/>
      <c r="C205" s="50" t="s">
        <v>76</v>
      </c>
      <c r="D205" s="50" t="s">
        <v>5351</v>
      </c>
      <c r="E205" s="50" t="s">
        <v>5421</v>
      </c>
      <c r="F205" s="50" t="s">
        <v>5422</v>
      </c>
      <c r="G205" s="217" t="s">
        <v>2784</v>
      </c>
      <c r="H205" s="248"/>
      <c r="I205" s="241"/>
      <c r="J205" s="247">
        <v>100</v>
      </c>
      <c r="K205" s="6" t="s">
        <v>4960</v>
      </c>
      <c r="L205" s="50" t="s">
        <v>5423</v>
      </c>
      <c r="M205" s="5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</row>
    <row r="206" spans="1:110" s="37" customFormat="1" ht="12.75">
      <c r="A206" s="97"/>
      <c r="B206" s="6"/>
      <c r="C206" s="50"/>
      <c r="D206" s="50"/>
      <c r="E206" s="50"/>
      <c r="F206" s="50"/>
      <c r="G206" s="217" t="s">
        <v>3130</v>
      </c>
      <c r="H206" s="248"/>
      <c r="I206" s="241"/>
      <c r="J206" s="247">
        <v>5000</v>
      </c>
      <c r="K206" s="6"/>
      <c r="L206" s="50"/>
      <c r="M206" s="5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</row>
    <row r="207" spans="1:110" s="37" customFormat="1" ht="25.5">
      <c r="A207" s="97">
        <v>132</v>
      </c>
      <c r="B207" s="6"/>
      <c r="C207" s="50" t="s">
        <v>5424</v>
      </c>
      <c r="D207" s="50" t="s">
        <v>5351</v>
      </c>
      <c r="E207" s="50" t="s">
        <v>5425</v>
      </c>
      <c r="F207" s="50" t="s">
        <v>5426</v>
      </c>
      <c r="G207" s="217" t="s">
        <v>3130</v>
      </c>
      <c r="H207" s="248"/>
      <c r="I207" s="241"/>
      <c r="J207" s="247">
        <v>10000</v>
      </c>
      <c r="K207" s="6" t="s">
        <v>4268</v>
      </c>
      <c r="L207" s="50" t="s">
        <v>5427</v>
      </c>
      <c r="M207" s="5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</row>
    <row r="208" spans="1:110" s="37" customFormat="1" ht="25.5">
      <c r="A208" s="97">
        <v>133</v>
      </c>
      <c r="B208" s="6"/>
      <c r="C208" s="50" t="s">
        <v>1299</v>
      </c>
      <c r="D208" s="50" t="s">
        <v>5351</v>
      </c>
      <c r="E208" s="50" t="s">
        <v>5428</v>
      </c>
      <c r="F208" s="50" t="s">
        <v>5429</v>
      </c>
      <c r="G208" s="217" t="s">
        <v>3130</v>
      </c>
      <c r="H208" s="248"/>
      <c r="I208" s="241"/>
      <c r="J208" s="247">
        <v>4200</v>
      </c>
      <c r="K208" s="6" t="s">
        <v>4268</v>
      </c>
      <c r="L208" s="50" t="s">
        <v>5430</v>
      </c>
      <c r="M208" s="5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</row>
    <row r="209" spans="1:110" s="37" customFormat="1" ht="25.5">
      <c r="A209" s="97">
        <v>135</v>
      </c>
      <c r="B209" s="6"/>
      <c r="C209" s="50" t="s">
        <v>5431</v>
      </c>
      <c r="D209" s="50" t="s">
        <v>5432</v>
      </c>
      <c r="E209" s="50" t="s">
        <v>5433</v>
      </c>
      <c r="F209" s="50" t="s">
        <v>5434</v>
      </c>
      <c r="G209" s="217" t="s">
        <v>3130</v>
      </c>
      <c r="H209" s="247">
        <v>6211</v>
      </c>
      <c r="I209" s="241"/>
      <c r="J209" s="241"/>
      <c r="K209" s="103">
        <v>42286</v>
      </c>
      <c r="L209" s="50" t="s">
        <v>5435</v>
      </c>
      <c r="M209" s="5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</row>
    <row r="210" spans="1:110" s="37" customFormat="1" ht="25.5">
      <c r="A210" s="97">
        <v>140</v>
      </c>
      <c r="B210" s="6"/>
      <c r="C210" s="50" t="s">
        <v>5436</v>
      </c>
      <c r="D210" s="50" t="s">
        <v>5432</v>
      </c>
      <c r="E210" s="50" t="s">
        <v>5437</v>
      </c>
      <c r="F210" s="50" t="s">
        <v>5438</v>
      </c>
      <c r="G210" s="217" t="s">
        <v>2784</v>
      </c>
      <c r="H210" s="241"/>
      <c r="I210" s="241"/>
      <c r="J210" s="247">
        <v>28377</v>
      </c>
      <c r="K210" s="103">
        <v>42286</v>
      </c>
      <c r="L210" s="50" t="s">
        <v>5439</v>
      </c>
      <c r="M210" s="5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</row>
    <row r="211" spans="1:110" s="37" customFormat="1" ht="25.5">
      <c r="A211" s="97">
        <v>141</v>
      </c>
      <c r="B211" s="6"/>
      <c r="C211" s="50" t="s">
        <v>5440</v>
      </c>
      <c r="D211" s="50" t="s">
        <v>5432</v>
      </c>
      <c r="E211" s="50" t="s">
        <v>5441</v>
      </c>
      <c r="F211" s="50" t="s">
        <v>5442</v>
      </c>
      <c r="G211" s="217" t="s">
        <v>2784</v>
      </c>
      <c r="H211" s="247">
        <v>200</v>
      </c>
      <c r="I211" s="241"/>
      <c r="J211" s="241"/>
      <c r="K211" s="103">
        <v>42286</v>
      </c>
      <c r="L211" s="50" t="s">
        <v>5443</v>
      </c>
      <c r="M211" s="5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</row>
    <row r="212" spans="1:110" s="37" customFormat="1" ht="12.75">
      <c r="A212" s="97"/>
      <c r="B212" s="6"/>
      <c r="C212" s="50"/>
      <c r="D212" s="50"/>
      <c r="E212" s="50"/>
      <c r="F212" s="50"/>
      <c r="G212" s="217" t="s">
        <v>3130</v>
      </c>
      <c r="H212" s="247">
        <v>10000</v>
      </c>
      <c r="I212" s="241"/>
      <c r="J212" s="241"/>
      <c r="K212" s="6"/>
      <c r="L212" s="50"/>
      <c r="M212" s="5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</row>
    <row r="213" spans="1:110" s="37" customFormat="1" ht="13.5" customHeight="1">
      <c r="A213" s="97">
        <v>142</v>
      </c>
      <c r="B213" s="6"/>
      <c r="C213" s="50" t="s">
        <v>446</v>
      </c>
      <c r="D213" s="50" t="s">
        <v>5432</v>
      </c>
      <c r="E213" s="50" t="s">
        <v>5444</v>
      </c>
      <c r="F213" s="50" t="s">
        <v>5445</v>
      </c>
      <c r="G213" s="217" t="s">
        <v>3130</v>
      </c>
      <c r="H213" s="247">
        <v>8712</v>
      </c>
      <c r="I213" s="241"/>
      <c r="J213" s="241"/>
      <c r="K213" s="103">
        <v>42286</v>
      </c>
      <c r="L213" s="50" t="s">
        <v>5446</v>
      </c>
      <c r="M213" s="5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</row>
    <row r="214" spans="1:110" s="37" customFormat="1" ht="25.5">
      <c r="A214" s="55">
        <v>147</v>
      </c>
      <c r="B214" s="50"/>
      <c r="C214" s="50" t="s">
        <v>5447</v>
      </c>
      <c r="D214" s="50" t="s">
        <v>5323</v>
      </c>
      <c r="E214" s="50" t="s">
        <v>5448</v>
      </c>
      <c r="F214" s="50" t="s">
        <v>5449</v>
      </c>
      <c r="G214" s="217" t="s">
        <v>3130</v>
      </c>
      <c r="H214" s="247">
        <v>5000</v>
      </c>
      <c r="I214" s="241"/>
      <c r="J214" s="241"/>
      <c r="K214" s="6" t="s">
        <v>5450</v>
      </c>
      <c r="L214" s="50" t="s">
        <v>5451</v>
      </c>
      <c r="M214" s="5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</row>
    <row r="215" spans="1:110" s="37" customFormat="1" ht="25.5">
      <c r="A215" s="55">
        <v>148</v>
      </c>
      <c r="B215" s="50"/>
      <c r="C215" s="50" t="s">
        <v>5452</v>
      </c>
      <c r="D215" s="50" t="s">
        <v>5453</v>
      </c>
      <c r="E215" s="50" t="s">
        <v>5454</v>
      </c>
      <c r="F215" s="50" t="s">
        <v>5455</v>
      </c>
      <c r="G215" s="217" t="s">
        <v>3130</v>
      </c>
      <c r="H215" s="247">
        <v>5000</v>
      </c>
      <c r="I215" s="241"/>
      <c r="J215" s="241"/>
      <c r="K215" s="6" t="s">
        <v>5456</v>
      </c>
      <c r="L215" s="50" t="s">
        <v>5457</v>
      </c>
      <c r="M215" s="5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</row>
    <row r="216" spans="1:110" s="37" customFormat="1" ht="12.75">
      <c r="A216" s="55"/>
      <c r="B216" s="50"/>
      <c r="C216" s="50" t="s">
        <v>5458</v>
      </c>
      <c r="D216" s="50" t="s">
        <v>5453</v>
      </c>
      <c r="E216" s="50"/>
      <c r="F216" s="50"/>
      <c r="G216" s="217"/>
      <c r="H216" s="247"/>
      <c r="I216" s="241"/>
      <c r="J216" s="241"/>
      <c r="K216" s="6"/>
      <c r="L216" s="50"/>
      <c r="M216" s="5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</row>
    <row r="217" spans="1:110" s="37" customFormat="1" ht="25.5">
      <c r="A217" s="55">
        <v>154</v>
      </c>
      <c r="B217" s="50"/>
      <c r="C217" s="50" t="s">
        <v>5459</v>
      </c>
      <c r="D217" s="50" t="s">
        <v>5453</v>
      </c>
      <c r="E217" s="50" t="s">
        <v>5460</v>
      </c>
      <c r="F217" s="50" t="s">
        <v>5461</v>
      </c>
      <c r="G217" s="217" t="s">
        <v>5462</v>
      </c>
      <c r="H217" s="247">
        <v>200</v>
      </c>
      <c r="I217" s="241"/>
      <c r="J217" s="241"/>
      <c r="K217" s="6" t="s">
        <v>5463</v>
      </c>
      <c r="L217" s="50" t="s">
        <v>5464</v>
      </c>
      <c r="M217" s="5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</row>
    <row r="218" spans="1:110" s="37" customFormat="1" ht="12.75">
      <c r="A218" s="55"/>
      <c r="B218" s="50"/>
      <c r="C218" s="50"/>
      <c r="D218" s="50"/>
      <c r="E218" s="50"/>
      <c r="F218" s="50"/>
      <c r="G218" s="217" t="s">
        <v>5465</v>
      </c>
      <c r="H218" s="247">
        <v>200</v>
      </c>
      <c r="I218" s="241"/>
      <c r="J218" s="241"/>
      <c r="K218" s="6"/>
      <c r="L218" s="50"/>
      <c r="M218" s="5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</row>
    <row r="219" spans="1:110" s="37" customFormat="1" ht="12.75">
      <c r="A219" s="55"/>
      <c r="B219" s="50"/>
      <c r="C219" s="50"/>
      <c r="D219" s="50"/>
      <c r="E219" s="50"/>
      <c r="F219" s="50"/>
      <c r="G219" s="217" t="s">
        <v>5466</v>
      </c>
      <c r="H219" s="247">
        <v>200</v>
      </c>
      <c r="I219" s="241"/>
      <c r="J219" s="241"/>
      <c r="K219" s="6"/>
      <c r="L219" s="50"/>
      <c r="M219" s="5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</row>
    <row r="220" spans="1:110" s="37" customFormat="1" ht="25.5">
      <c r="A220" s="55">
        <v>156</v>
      </c>
      <c r="B220" s="50"/>
      <c r="C220" s="50" t="s">
        <v>5467</v>
      </c>
      <c r="D220" s="50" t="s">
        <v>5259</v>
      </c>
      <c r="E220" s="50" t="s">
        <v>5468</v>
      </c>
      <c r="F220" s="50" t="s">
        <v>5469</v>
      </c>
      <c r="G220" s="217" t="s">
        <v>2784</v>
      </c>
      <c r="H220" s="247">
        <v>200</v>
      </c>
      <c r="I220" s="241"/>
      <c r="J220" s="241"/>
      <c r="K220" s="6" t="s">
        <v>5470</v>
      </c>
      <c r="L220" s="50" t="s">
        <v>5471</v>
      </c>
      <c r="M220" s="5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</row>
    <row r="221" spans="1:110" s="37" customFormat="1" ht="12.75">
      <c r="A221" s="55"/>
      <c r="B221" s="50"/>
      <c r="C221" s="50"/>
      <c r="D221" s="50"/>
      <c r="E221" s="50"/>
      <c r="F221" s="50"/>
      <c r="G221" s="217" t="s">
        <v>3121</v>
      </c>
      <c r="H221" s="247">
        <v>1974</v>
      </c>
      <c r="I221" s="241"/>
      <c r="J221" s="241"/>
      <c r="K221" s="6"/>
      <c r="L221" s="50"/>
      <c r="M221" s="5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</row>
    <row r="222" spans="1:110" s="37" customFormat="1" ht="25.5">
      <c r="A222" s="55">
        <v>157</v>
      </c>
      <c r="B222" s="50"/>
      <c r="C222" s="50" t="s">
        <v>5472</v>
      </c>
      <c r="D222" s="50" t="s">
        <v>5259</v>
      </c>
      <c r="E222" s="50" t="s">
        <v>5473</v>
      </c>
      <c r="F222" s="50" t="s">
        <v>5474</v>
      </c>
      <c r="G222" s="217" t="s">
        <v>2784</v>
      </c>
      <c r="H222" s="247">
        <v>200</v>
      </c>
      <c r="I222" s="241"/>
      <c r="J222" s="241"/>
      <c r="K222" s="6" t="s">
        <v>5470</v>
      </c>
      <c r="L222" s="50" t="s">
        <v>5475</v>
      </c>
      <c r="M222" s="5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  <c r="DD222" s="40"/>
      <c r="DE222" s="40"/>
      <c r="DF222" s="40"/>
    </row>
    <row r="223" spans="1:110" s="37" customFormat="1" ht="12.75">
      <c r="A223" s="55"/>
      <c r="B223" s="50"/>
      <c r="C223" s="50"/>
      <c r="D223" s="50"/>
      <c r="E223" s="50"/>
      <c r="F223" s="50"/>
      <c r="G223" s="217" t="s">
        <v>2690</v>
      </c>
      <c r="H223" s="247">
        <v>5000</v>
      </c>
      <c r="I223" s="241"/>
      <c r="J223" s="241"/>
      <c r="K223" s="6"/>
      <c r="L223" s="50"/>
      <c r="M223" s="5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  <c r="DD223" s="40"/>
      <c r="DE223" s="40"/>
      <c r="DF223" s="40"/>
    </row>
    <row r="224" spans="1:110" s="37" customFormat="1" ht="25.5">
      <c r="A224" s="55">
        <v>158</v>
      </c>
      <c r="B224" s="50"/>
      <c r="C224" s="50" t="s">
        <v>5476</v>
      </c>
      <c r="D224" s="50" t="s">
        <v>5477</v>
      </c>
      <c r="E224" s="50" t="s">
        <v>5478</v>
      </c>
      <c r="F224" s="50" t="s">
        <v>5479</v>
      </c>
      <c r="G224" s="217" t="s">
        <v>2784</v>
      </c>
      <c r="H224" s="247">
        <v>50</v>
      </c>
      <c r="I224" s="241"/>
      <c r="J224" s="241"/>
      <c r="K224" s="6" t="s">
        <v>5480</v>
      </c>
      <c r="L224" s="50" t="s">
        <v>5481</v>
      </c>
      <c r="M224" s="5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  <c r="DD224" s="40"/>
      <c r="DE224" s="40"/>
      <c r="DF224" s="40"/>
    </row>
    <row r="225" spans="1:110" s="37" customFormat="1" ht="12.75">
      <c r="A225" s="55"/>
      <c r="B225" s="50"/>
      <c r="C225" s="50"/>
      <c r="D225" s="50"/>
      <c r="E225" s="50"/>
      <c r="F225" s="50"/>
      <c r="G225" s="217" t="s">
        <v>2690</v>
      </c>
      <c r="H225" s="247">
        <v>7000</v>
      </c>
      <c r="I225" s="241"/>
      <c r="J225" s="241"/>
      <c r="K225" s="6"/>
      <c r="L225" s="50"/>
      <c r="M225" s="5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</row>
    <row r="226" spans="1:110" s="37" customFormat="1" ht="25.5">
      <c r="A226" s="55">
        <v>159</v>
      </c>
      <c r="B226" s="50"/>
      <c r="C226" s="50" t="s">
        <v>5482</v>
      </c>
      <c r="D226" s="50" t="s">
        <v>5477</v>
      </c>
      <c r="E226" s="50" t="s">
        <v>5483</v>
      </c>
      <c r="F226" s="50" t="s">
        <v>5484</v>
      </c>
      <c r="G226" s="217" t="s">
        <v>2784</v>
      </c>
      <c r="H226" s="247">
        <v>50</v>
      </c>
      <c r="I226" s="241"/>
      <c r="J226" s="241"/>
      <c r="K226" s="6" t="s">
        <v>4282</v>
      </c>
      <c r="L226" s="50" t="s">
        <v>5485</v>
      </c>
      <c r="M226" s="5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</row>
    <row r="227" spans="1:110" s="37" customFormat="1" ht="12.75">
      <c r="A227" s="55"/>
      <c r="B227" s="50"/>
      <c r="C227" s="50"/>
      <c r="D227" s="50"/>
      <c r="E227" s="50"/>
      <c r="F227" s="50"/>
      <c r="G227" s="217" t="s">
        <v>2690</v>
      </c>
      <c r="H227" s="247">
        <v>20000</v>
      </c>
      <c r="I227" s="241"/>
      <c r="J227" s="241"/>
      <c r="K227" s="6"/>
      <c r="L227" s="50"/>
      <c r="M227" s="5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  <c r="DE227" s="40"/>
      <c r="DF227" s="40"/>
    </row>
    <row r="228" spans="1:110" s="37" customFormat="1" ht="25.5">
      <c r="A228" s="55"/>
      <c r="B228" s="50"/>
      <c r="C228" s="50" t="s">
        <v>5486</v>
      </c>
      <c r="D228" s="50" t="s">
        <v>5477</v>
      </c>
      <c r="E228" s="50"/>
      <c r="F228" s="50"/>
      <c r="G228" s="217" t="s">
        <v>2784</v>
      </c>
      <c r="H228" s="247">
        <v>50</v>
      </c>
      <c r="I228" s="241"/>
      <c r="J228" s="241"/>
      <c r="K228" s="6"/>
      <c r="L228" s="50"/>
      <c r="M228" s="5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  <c r="DE228" s="40"/>
      <c r="DF228" s="40"/>
    </row>
    <row r="229" spans="1:110" s="37" customFormat="1" ht="12.75">
      <c r="A229" s="55"/>
      <c r="B229" s="50"/>
      <c r="C229" s="50"/>
      <c r="D229" s="50"/>
      <c r="E229" s="50"/>
      <c r="F229" s="50"/>
      <c r="G229" s="217" t="s">
        <v>3130</v>
      </c>
      <c r="H229" s="247">
        <v>10000</v>
      </c>
      <c r="I229" s="241"/>
      <c r="J229" s="241"/>
      <c r="K229" s="6"/>
      <c r="L229" s="50"/>
      <c r="M229" s="5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/>
      <c r="DE229" s="40"/>
      <c r="DF229" s="40"/>
    </row>
    <row r="230" spans="1:110" s="37" customFormat="1" ht="25.5">
      <c r="A230" s="55">
        <v>160</v>
      </c>
      <c r="B230" s="50"/>
      <c r="C230" s="50" t="s">
        <v>5487</v>
      </c>
      <c r="D230" s="50" t="s">
        <v>5323</v>
      </c>
      <c r="E230" s="50" t="s">
        <v>5488</v>
      </c>
      <c r="F230" s="50" t="s">
        <v>5489</v>
      </c>
      <c r="G230" s="217" t="s">
        <v>2784</v>
      </c>
      <c r="H230" s="247">
        <v>50</v>
      </c>
      <c r="I230" s="241"/>
      <c r="J230" s="241"/>
      <c r="K230" s="6" t="s">
        <v>5480</v>
      </c>
      <c r="L230" s="50" t="s">
        <v>5490</v>
      </c>
      <c r="M230" s="5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</row>
    <row r="231" spans="1:110" s="37" customFormat="1" ht="12.75">
      <c r="A231" s="55"/>
      <c r="B231" s="50"/>
      <c r="C231" s="50"/>
      <c r="D231" s="50"/>
      <c r="E231" s="50"/>
      <c r="F231" s="50"/>
      <c r="G231" s="217" t="s">
        <v>2690</v>
      </c>
      <c r="H231" s="247">
        <v>10000</v>
      </c>
      <c r="I231" s="241"/>
      <c r="J231" s="241"/>
      <c r="K231" s="6"/>
      <c r="L231" s="50"/>
      <c r="M231" s="5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  <c r="DD231" s="40"/>
      <c r="DE231" s="40"/>
      <c r="DF231" s="40"/>
    </row>
    <row r="232" spans="1:110" s="37" customFormat="1" ht="25.5">
      <c r="A232" s="55">
        <v>161</v>
      </c>
      <c r="B232" s="50"/>
      <c r="C232" s="50" t="s">
        <v>5491</v>
      </c>
      <c r="D232" s="50" t="s">
        <v>5477</v>
      </c>
      <c r="E232" s="50" t="s">
        <v>5492</v>
      </c>
      <c r="F232" s="50" t="s">
        <v>5493</v>
      </c>
      <c r="G232" s="217" t="s">
        <v>2784</v>
      </c>
      <c r="H232" s="247">
        <v>200</v>
      </c>
      <c r="I232" s="241"/>
      <c r="J232" s="241"/>
      <c r="K232" s="6" t="s">
        <v>4282</v>
      </c>
      <c r="L232" s="50" t="s">
        <v>5494</v>
      </c>
      <c r="M232" s="5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</row>
    <row r="233" spans="1:110" s="37" customFormat="1" ht="25.5">
      <c r="A233" s="55">
        <v>163</v>
      </c>
      <c r="B233" s="50"/>
      <c r="C233" s="50" t="s">
        <v>5495</v>
      </c>
      <c r="D233" s="50" t="s">
        <v>5432</v>
      </c>
      <c r="E233" s="50" t="s">
        <v>5496</v>
      </c>
      <c r="F233" s="50" t="s">
        <v>5497</v>
      </c>
      <c r="G233" s="217" t="s">
        <v>2784</v>
      </c>
      <c r="H233" s="247">
        <v>26067</v>
      </c>
      <c r="I233" s="241"/>
      <c r="J233" s="241"/>
      <c r="K233" s="6" t="s">
        <v>5480</v>
      </c>
      <c r="L233" s="50" t="s">
        <v>5498</v>
      </c>
      <c r="M233" s="5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  <c r="DD233" s="40"/>
      <c r="DE233" s="40"/>
      <c r="DF233" s="40"/>
    </row>
    <row r="234" spans="1:110" s="37" customFormat="1" ht="25.5">
      <c r="A234" s="55"/>
      <c r="B234" s="50"/>
      <c r="C234" s="50" t="s">
        <v>5499</v>
      </c>
      <c r="D234" s="50"/>
      <c r="E234" s="50"/>
      <c r="F234" s="50"/>
      <c r="G234" s="217"/>
      <c r="H234" s="247"/>
      <c r="I234" s="241"/>
      <c r="J234" s="241"/>
      <c r="K234" s="6"/>
      <c r="L234" s="50"/>
      <c r="M234" s="5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  <c r="DD234" s="40"/>
      <c r="DE234" s="40"/>
      <c r="DF234" s="40"/>
    </row>
    <row r="235" spans="1:110" s="37" customFormat="1" ht="25.5">
      <c r="A235" s="55">
        <v>167</v>
      </c>
      <c r="B235" s="50"/>
      <c r="C235" s="50" t="s">
        <v>5500</v>
      </c>
      <c r="D235" s="50" t="s">
        <v>5477</v>
      </c>
      <c r="E235" s="50" t="s">
        <v>5501</v>
      </c>
      <c r="F235" s="50" t="s">
        <v>5502</v>
      </c>
      <c r="G235" s="217" t="s">
        <v>3596</v>
      </c>
      <c r="H235" s="247">
        <v>2100</v>
      </c>
      <c r="I235" s="241"/>
      <c r="J235" s="241"/>
      <c r="K235" s="6" t="s">
        <v>5470</v>
      </c>
      <c r="L235" s="50" t="s">
        <v>5503</v>
      </c>
      <c r="M235" s="5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  <c r="DD235" s="40"/>
      <c r="DE235" s="40"/>
      <c r="DF235" s="40"/>
    </row>
    <row r="236" spans="1:110" s="37" customFormat="1" ht="25.5">
      <c r="A236" s="55">
        <v>168</v>
      </c>
      <c r="B236" s="50"/>
      <c r="C236" s="50" t="s">
        <v>5504</v>
      </c>
      <c r="D236" s="50" t="s">
        <v>5477</v>
      </c>
      <c r="E236" s="50" t="s">
        <v>5505</v>
      </c>
      <c r="F236" s="50" t="s">
        <v>5506</v>
      </c>
      <c r="G236" s="217" t="s">
        <v>3596</v>
      </c>
      <c r="H236" s="247">
        <v>500</v>
      </c>
      <c r="I236" s="241"/>
      <c r="J236" s="241"/>
      <c r="K236" s="6" t="s">
        <v>5480</v>
      </c>
      <c r="L236" s="50" t="s">
        <v>5507</v>
      </c>
      <c r="M236" s="5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</row>
    <row r="237" spans="1:110" s="37" customFormat="1" ht="25.5">
      <c r="A237" s="55">
        <v>169</v>
      </c>
      <c r="B237" s="50"/>
      <c r="C237" s="50" t="s">
        <v>5508</v>
      </c>
      <c r="D237" s="50" t="s">
        <v>5272</v>
      </c>
      <c r="E237" s="50" t="s">
        <v>5509</v>
      </c>
      <c r="F237" s="50" t="s">
        <v>5510</v>
      </c>
      <c r="G237" s="217" t="s">
        <v>3596</v>
      </c>
      <c r="H237" s="247">
        <v>200</v>
      </c>
      <c r="I237" s="241"/>
      <c r="J237" s="241"/>
      <c r="K237" s="6" t="s">
        <v>5480</v>
      </c>
      <c r="L237" s="50" t="s">
        <v>5511</v>
      </c>
      <c r="M237" s="5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  <c r="DD237" s="40"/>
      <c r="DE237" s="40"/>
      <c r="DF237" s="40"/>
    </row>
    <row r="238" spans="1:110" s="37" customFormat="1" ht="12.75">
      <c r="A238" s="55"/>
      <c r="B238" s="50"/>
      <c r="C238" s="50"/>
      <c r="D238" s="50"/>
      <c r="E238" s="50"/>
      <c r="F238" s="50"/>
      <c r="G238" s="217" t="s">
        <v>2690</v>
      </c>
      <c r="H238" s="247">
        <v>4000</v>
      </c>
      <c r="I238" s="241"/>
      <c r="J238" s="241"/>
      <c r="K238" s="6"/>
      <c r="L238" s="50"/>
      <c r="M238" s="5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</row>
    <row r="239" spans="1:110" s="37" customFormat="1" ht="12.75">
      <c r="A239" s="55"/>
      <c r="B239" s="50"/>
      <c r="C239" s="50"/>
      <c r="D239" s="50"/>
      <c r="E239" s="50"/>
      <c r="F239" s="50"/>
      <c r="G239" s="217" t="s">
        <v>5512</v>
      </c>
      <c r="H239" s="247">
        <v>1100</v>
      </c>
      <c r="I239" s="241"/>
      <c r="J239" s="241"/>
      <c r="K239" s="6"/>
      <c r="L239" s="50"/>
      <c r="M239" s="5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  <c r="DD239" s="40"/>
      <c r="DE239" s="40"/>
      <c r="DF239" s="40"/>
    </row>
    <row r="240" spans="1:110" s="37" customFormat="1" ht="25.5">
      <c r="A240" s="55">
        <v>170</v>
      </c>
      <c r="B240" s="50"/>
      <c r="C240" s="50" t="s">
        <v>5513</v>
      </c>
      <c r="D240" s="50" t="s">
        <v>5477</v>
      </c>
      <c r="E240" s="50" t="s">
        <v>5514</v>
      </c>
      <c r="F240" s="50" t="s">
        <v>5515</v>
      </c>
      <c r="G240" s="217" t="s">
        <v>2690</v>
      </c>
      <c r="H240" s="247">
        <v>2900</v>
      </c>
      <c r="I240" s="241"/>
      <c r="J240" s="241"/>
      <c r="K240" s="6" t="s">
        <v>4282</v>
      </c>
      <c r="L240" s="50" t="s">
        <v>5516</v>
      </c>
      <c r="M240" s="5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/>
      <c r="DA240" s="40"/>
      <c r="DB240" s="40"/>
      <c r="DC240" s="40"/>
      <c r="DD240" s="40"/>
      <c r="DE240" s="40"/>
      <c r="DF240" s="40"/>
    </row>
    <row r="241" spans="1:110" s="37" customFormat="1" ht="25.5">
      <c r="A241" s="55">
        <v>171</v>
      </c>
      <c r="B241" s="50"/>
      <c r="C241" s="50" t="s">
        <v>5517</v>
      </c>
      <c r="D241" s="50" t="s">
        <v>5477</v>
      </c>
      <c r="E241" s="50"/>
      <c r="F241" s="50"/>
      <c r="G241" s="217" t="s">
        <v>5518</v>
      </c>
      <c r="H241" s="247">
        <v>200</v>
      </c>
      <c r="I241" s="241"/>
      <c r="J241" s="241"/>
      <c r="K241" s="6"/>
      <c r="L241" s="50"/>
      <c r="M241" s="5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  <c r="DD241" s="40"/>
      <c r="DE241" s="40"/>
      <c r="DF241" s="40"/>
    </row>
    <row r="242" spans="1:110" s="37" customFormat="1" ht="25.5">
      <c r="A242" s="55"/>
      <c r="B242" s="50"/>
      <c r="C242" s="50"/>
      <c r="D242" s="50"/>
      <c r="E242" s="50" t="s">
        <v>5519</v>
      </c>
      <c r="F242" s="50" t="s">
        <v>5520</v>
      </c>
      <c r="G242" s="217" t="s">
        <v>2690</v>
      </c>
      <c r="H242" s="247">
        <v>570</v>
      </c>
      <c r="I242" s="241"/>
      <c r="J242" s="241"/>
      <c r="K242" s="6" t="s">
        <v>5480</v>
      </c>
      <c r="L242" s="50" t="s">
        <v>5521</v>
      </c>
      <c r="M242" s="5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  <c r="DD242" s="40"/>
      <c r="DE242" s="40"/>
      <c r="DF242" s="40"/>
    </row>
    <row r="243" spans="1:110" s="37" customFormat="1" ht="25.5">
      <c r="A243" s="55">
        <v>173</v>
      </c>
      <c r="B243" s="50"/>
      <c r="C243" s="50" t="s">
        <v>5522</v>
      </c>
      <c r="D243" s="50" t="s">
        <v>5323</v>
      </c>
      <c r="E243" s="50" t="s">
        <v>5523</v>
      </c>
      <c r="F243" s="50" t="s">
        <v>5524</v>
      </c>
      <c r="G243" s="217" t="s">
        <v>5525</v>
      </c>
      <c r="H243" s="247">
        <v>100</v>
      </c>
      <c r="I243" s="241"/>
      <c r="J243" s="241"/>
      <c r="K243" s="6" t="s">
        <v>4282</v>
      </c>
      <c r="L243" s="50" t="s">
        <v>5526</v>
      </c>
      <c r="M243" s="5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  <c r="DD243" s="40"/>
      <c r="DE243" s="40"/>
      <c r="DF243" s="40"/>
    </row>
    <row r="244" spans="1:110" s="37" customFormat="1" ht="12.75">
      <c r="A244" s="55"/>
      <c r="B244" s="50"/>
      <c r="C244" s="50"/>
      <c r="D244" s="50"/>
      <c r="E244" s="50"/>
      <c r="F244" s="50"/>
      <c r="G244" s="217" t="s">
        <v>5527</v>
      </c>
      <c r="H244" s="247">
        <v>28800</v>
      </c>
      <c r="I244" s="241"/>
      <c r="J244" s="241"/>
      <c r="K244" s="6"/>
      <c r="L244" s="50"/>
      <c r="M244" s="5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  <c r="DD244" s="40"/>
      <c r="DE244" s="40"/>
      <c r="DF244" s="40"/>
    </row>
    <row r="245" spans="1:110" s="37" customFormat="1" ht="25.5">
      <c r="A245" s="55">
        <v>175</v>
      </c>
      <c r="B245" s="50"/>
      <c r="C245" s="50" t="s">
        <v>5528</v>
      </c>
      <c r="D245" s="50" t="s">
        <v>5072</v>
      </c>
      <c r="E245" s="50" t="s">
        <v>5529</v>
      </c>
      <c r="F245" s="50" t="s">
        <v>5530</v>
      </c>
      <c r="G245" s="217" t="s">
        <v>4275</v>
      </c>
      <c r="H245" s="247">
        <v>2822</v>
      </c>
      <c r="I245" s="241"/>
      <c r="J245" s="241"/>
      <c r="K245" s="6" t="s">
        <v>5480</v>
      </c>
      <c r="L245" s="50" t="s">
        <v>5531</v>
      </c>
      <c r="M245" s="5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  <c r="DD245" s="40"/>
      <c r="DE245" s="40"/>
      <c r="DF245" s="40"/>
    </row>
    <row r="246" spans="1:110" s="37" customFormat="1" ht="25.5">
      <c r="A246" s="55">
        <v>176</v>
      </c>
      <c r="B246" s="50"/>
      <c r="C246" s="50" t="s">
        <v>5532</v>
      </c>
      <c r="D246" s="50" t="s">
        <v>5477</v>
      </c>
      <c r="E246" s="50" t="s">
        <v>5533</v>
      </c>
      <c r="F246" s="50" t="s">
        <v>5534</v>
      </c>
      <c r="G246" s="217" t="s">
        <v>2874</v>
      </c>
      <c r="H246" s="247">
        <v>4765</v>
      </c>
      <c r="I246" s="241"/>
      <c r="J246" s="241"/>
      <c r="K246" s="6" t="s">
        <v>5535</v>
      </c>
      <c r="L246" s="50" t="s">
        <v>5536</v>
      </c>
      <c r="M246" s="5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0"/>
      <c r="CX246" s="40"/>
      <c r="CY246" s="40"/>
      <c r="CZ246" s="40"/>
      <c r="DA246" s="40"/>
      <c r="DB246" s="40"/>
      <c r="DC246" s="40"/>
      <c r="DD246" s="40"/>
      <c r="DE246" s="40"/>
      <c r="DF246" s="40"/>
    </row>
    <row r="247" spans="1:110" s="37" customFormat="1" ht="25.5">
      <c r="A247" s="55">
        <v>177</v>
      </c>
      <c r="B247" s="50"/>
      <c r="C247" s="50" t="s">
        <v>5537</v>
      </c>
      <c r="D247" s="50" t="s">
        <v>5259</v>
      </c>
      <c r="E247" s="50" t="s">
        <v>5538</v>
      </c>
      <c r="F247" s="50" t="s">
        <v>5539</v>
      </c>
      <c r="G247" s="217" t="s">
        <v>3596</v>
      </c>
      <c r="H247" s="247">
        <v>1422</v>
      </c>
      <c r="I247" s="241"/>
      <c r="J247" s="241"/>
      <c r="K247" s="6" t="s">
        <v>4282</v>
      </c>
      <c r="L247" s="50" t="s">
        <v>5540</v>
      </c>
      <c r="M247" s="5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</row>
    <row r="248" spans="1:110" s="37" customFormat="1" ht="25.5">
      <c r="A248" s="55">
        <v>178</v>
      </c>
      <c r="B248" s="50"/>
      <c r="C248" s="50" t="s">
        <v>5541</v>
      </c>
      <c r="D248" s="50" t="s">
        <v>5259</v>
      </c>
      <c r="E248" s="50" t="s">
        <v>5542</v>
      </c>
      <c r="F248" s="50" t="s">
        <v>5543</v>
      </c>
      <c r="G248" s="217" t="s">
        <v>3596</v>
      </c>
      <c r="H248" s="247">
        <v>11901</v>
      </c>
      <c r="I248" s="241"/>
      <c r="J248" s="241"/>
      <c r="K248" s="6" t="s">
        <v>4282</v>
      </c>
      <c r="L248" s="50" t="s">
        <v>5544</v>
      </c>
      <c r="M248" s="5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  <c r="DD248" s="40"/>
      <c r="DE248" s="40"/>
      <c r="DF248" s="40"/>
    </row>
    <row r="249" spans="1:110" s="37" customFormat="1" ht="12.75">
      <c r="A249" s="55"/>
      <c r="B249" s="50"/>
      <c r="C249" s="50" t="s">
        <v>5545</v>
      </c>
      <c r="D249" s="50"/>
      <c r="E249" s="50"/>
      <c r="F249" s="50"/>
      <c r="G249" s="217"/>
      <c r="H249" s="247"/>
      <c r="I249" s="241"/>
      <c r="J249" s="241"/>
      <c r="K249" s="6"/>
      <c r="L249" s="50"/>
      <c r="M249" s="5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</row>
    <row r="250" spans="1:110" s="37" customFormat="1" ht="25.5">
      <c r="A250" s="55">
        <v>180</v>
      </c>
      <c r="B250" s="50"/>
      <c r="C250" s="50" t="s">
        <v>5267</v>
      </c>
      <c r="D250" s="50" t="s">
        <v>5259</v>
      </c>
      <c r="E250" s="50" t="s">
        <v>5546</v>
      </c>
      <c r="F250" s="50" t="s">
        <v>5547</v>
      </c>
      <c r="G250" s="217" t="s">
        <v>3596</v>
      </c>
      <c r="H250" s="247">
        <v>2810</v>
      </c>
      <c r="I250" s="241"/>
      <c r="J250" s="241"/>
      <c r="K250" s="6" t="s">
        <v>4282</v>
      </c>
      <c r="L250" s="50" t="s">
        <v>5548</v>
      </c>
      <c r="M250" s="5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  <c r="DD250" s="40"/>
      <c r="DE250" s="40"/>
      <c r="DF250" s="40"/>
    </row>
    <row r="251" spans="1:110" s="37" customFormat="1" ht="12.75">
      <c r="A251" s="55"/>
      <c r="B251" s="50"/>
      <c r="C251" s="50"/>
      <c r="D251" s="50"/>
      <c r="E251" s="50"/>
      <c r="F251" s="50"/>
      <c r="G251" s="217" t="s">
        <v>2859</v>
      </c>
      <c r="H251" s="247">
        <v>5625</v>
      </c>
      <c r="I251" s="241"/>
      <c r="J251" s="241"/>
      <c r="K251" s="6"/>
      <c r="L251" s="50"/>
      <c r="M251" s="5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  <c r="DE251" s="40"/>
      <c r="DF251" s="40"/>
    </row>
    <row r="252" spans="1:110" s="37" customFormat="1" ht="25.5">
      <c r="A252" s="55">
        <v>181</v>
      </c>
      <c r="B252" s="50"/>
      <c r="C252" s="50" t="s">
        <v>5549</v>
      </c>
      <c r="D252" s="50" t="s">
        <v>5259</v>
      </c>
      <c r="E252" s="50" t="s">
        <v>5550</v>
      </c>
      <c r="F252" s="50" t="s">
        <v>5551</v>
      </c>
      <c r="G252" s="217" t="s">
        <v>2690</v>
      </c>
      <c r="H252" s="247">
        <v>5000</v>
      </c>
      <c r="I252" s="241"/>
      <c r="J252" s="241"/>
      <c r="K252" s="6" t="s">
        <v>4282</v>
      </c>
      <c r="L252" s="50" t="s">
        <v>5552</v>
      </c>
      <c r="M252" s="5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  <c r="DD252" s="40"/>
      <c r="DE252" s="40"/>
      <c r="DF252" s="40"/>
    </row>
    <row r="253" spans="1:110" s="37" customFormat="1" ht="25.5">
      <c r="A253" s="55">
        <v>182</v>
      </c>
      <c r="B253" s="50"/>
      <c r="C253" s="50" t="s">
        <v>5553</v>
      </c>
      <c r="D253" s="50" t="s">
        <v>5259</v>
      </c>
      <c r="E253" s="50" t="s">
        <v>5554</v>
      </c>
      <c r="F253" s="50" t="s">
        <v>5555</v>
      </c>
      <c r="G253" s="217" t="s">
        <v>2690</v>
      </c>
      <c r="H253" s="247">
        <v>4400</v>
      </c>
      <c r="I253" s="241"/>
      <c r="J253" s="241"/>
      <c r="K253" s="6" t="s">
        <v>4282</v>
      </c>
      <c r="L253" s="50" t="s">
        <v>5556</v>
      </c>
      <c r="M253" s="5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</row>
    <row r="254" spans="1:110" s="37" customFormat="1" ht="25.5">
      <c r="A254" s="55">
        <v>183</v>
      </c>
      <c r="B254" s="50"/>
      <c r="C254" s="50" t="s">
        <v>5557</v>
      </c>
      <c r="D254" s="50" t="s">
        <v>5259</v>
      </c>
      <c r="E254" s="50" t="s">
        <v>5558</v>
      </c>
      <c r="F254" s="50" t="s">
        <v>5559</v>
      </c>
      <c r="G254" s="217" t="s">
        <v>2690</v>
      </c>
      <c r="H254" s="247">
        <v>5000</v>
      </c>
      <c r="I254" s="241"/>
      <c r="J254" s="241"/>
      <c r="K254" s="6" t="s">
        <v>5535</v>
      </c>
      <c r="L254" s="50" t="s">
        <v>5560</v>
      </c>
      <c r="M254" s="5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  <c r="CX254" s="40"/>
      <c r="CY254" s="40"/>
      <c r="CZ254" s="40"/>
      <c r="DA254" s="40"/>
      <c r="DB254" s="40"/>
      <c r="DC254" s="40"/>
      <c r="DD254" s="40"/>
      <c r="DE254" s="40"/>
      <c r="DF254" s="40"/>
    </row>
    <row r="255" spans="1:110" s="37" customFormat="1" ht="25.5">
      <c r="A255" s="55">
        <v>184</v>
      </c>
      <c r="B255" s="50"/>
      <c r="C255" s="50" t="s">
        <v>5561</v>
      </c>
      <c r="D255" s="50" t="s">
        <v>5259</v>
      </c>
      <c r="E255" s="50" t="s">
        <v>5562</v>
      </c>
      <c r="F255" s="50" t="s">
        <v>5563</v>
      </c>
      <c r="G255" s="217" t="s">
        <v>2690</v>
      </c>
      <c r="H255" s="247">
        <v>6450</v>
      </c>
      <c r="I255" s="241"/>
      <c r="J255" s="241"/>
      <c r="K255" s="6" t="s">
        <v>5535</v>
      </c>
      <c r="L255" s="50" t="s">
        <v>5564</v>
      </c>
      <c r="M255" s="5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0"/>
      <c r="CX255" s="40"/>
      <c r="CY255" s="40"/>
      <c r="CZ255" s="40"/>
      <c r="DA255" s="40"/>
      <c r="DB255" s="40"/>
      <c r="DC255" s="40"/>
      <c r="DD255" s="40"/>
      <c r="DE255" s="40"/>
      <c r="DF255" s="40"/>
    </row>
    <row r="256" spans="1:110" s="37" customFormat="1" ht="25.5">
      <c r="A256" s="55">
        <v>185</v>
      </c>
      <c r="B256" s="50"/>
      <c r="C256" s="50" t="s">
        <v>5565</v>
      </c>
      <c r="D256" s="50" t="s">
        <v>5259</v>
      </c>
      <c r="E256" s="50" t="s">
        <v>5566</v>
      </c>
      <c r="F256" s="50" t="s">
        <v>5567</v>
      </c>
      <c r="G256" s="217" t="s">
        <v>3596</v>
      </c>
      <c r="H256" s="247">
        <v>11052</v>
      </c>
      <c r="I256" s="241"/>
      <c r="J256" s="241"/>
      <c r="K256" s="6" t="s">
        <v>5535</v>
      </c>
      <c r="L256" s="50" t="s">
        <v>5568</v>
      </c>
      <c r="M256" s="5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/>
      <c r="CX256" s="40"/>
      <c r="CY256" s="40"/>
      <c r="CZ256" s="40"/>
      <c r="DA256" s="40"/>
      <c r="DB256" s="40"/>
      <c r="DC256" s="40"/>
      <c r="DD256" s="40"/>
      <c r="DE256" s="40"/>
      <c r="DF256" s="40"/>
    </row>
    <row r="257" spans="1:110" s="37" customFormat="1" ht="25.5">
      <c r="A257" s="55">
        <v>186</v>
      </c>
      <c r="B257" s="50"/>
      <c r="C257" s="50" t="s">
        <v>5569</v>
      </c>
      <c r="D257" s="50" t="s">
        <v>5140</v>
      </c>
      <c r="E257" s="50" t="s">
        <v>5570</v>
      </c>
      <c r="F257" s="50" t="s">
        <v>5571</v>
      </c>
      <c r="G257" s="217" t="s">
        <v>5278</v>
      </c>
      <c r="H257" s="247">
        <v>217862</v>
      </c>
      <c r="I257" s="241"/>
      <c r="J257" s="241"/>
      <c r="K257" s="6" t="s">
        <v>5535</v>
      </c>
      <c r="L257" s="50" t="s">
        <v>5572</v>
      </c>
      <c r="M257" s="5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/>
      <c r="DE257" s="40"/>
      <c r="DF257" s="40"/>
    </row>
    <row r="258" spans="1:110" s="37" customFormat="1" ht="25.5">
      <c r="A258" s="55">
        <v>187</v>
      </c>
      <c r="B258" s="50"/>
      <c r="C258" s="50" t="s">
        <v>5573</v>
      </c>
      <c r="D258" s="50" t="s">
        <v>5574</v>
      </c>
      <c r="E258" s="50" t="s">
        <v>5575</v>
      </c>
      <c r="F258" s="50" t="s">
        <v>5576</v>
      </c>
      <c r="G258" s="217" t="s">
        <v>2690</v>
      </c>
      <c r="H258" s="247">
        <v>10000</v>
      </c>
      <c r="I258" s="241"/>
      <c r="J258" s="241"/>
      <c r="K258" s="6" t="s">
        <v>5535</v>
      </c>
      <c r="L258" s="50" t="s">
        <v>5577</v>
      </c>
      <c r="M258" s="5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  <c r="DD258" s="40"/>
      <c r="DE258" s="40"/>
      <c r="DF258" s="40"/>
    </row>
    <row r="259" spans="1:110" s="37" customFormat="1" ht="25.5">
      <c r="A259" s="55">
        <v>188</v>
      </c>
      <c r="B259" s="50"/>
      <c r="C259" s="50" t="s">
        <v>5578</v>
      </c>
      <c r="D259" s="50" t="s">
        <v>5574</v>
      </c>
      <c r="E259" s="50" t="s">
        <v>5579</v>
      </c>
      <c r="F259" s="50" t="s">
        <v>5580</v>
      </c>
      <c r="G259" s="217" t="s">
        <v>3130</v>
      </c>
      <c r="H259" s="247">
        <v>5000</v>
      </c>
      <c r="I259" s="241"/>
      <c r="J259" s="241"/>
      <c r="K259" s="6" t="s">
        <v>5535</v>
      </c>
      <c r="L259" s="50" t="s">
        <v>5581</v>
      </c>
      <c r="M259" s="5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  <c r="CX259" s="40"/>
      <c r="CY259" s="40"/>
      <c r="CZ259" s="40"/>
      <c r="DA259" s="40"/>
      <c r="DB259" s="40"/>
      <c r="DC259" s="40"/>
      <c r="DD259" s="40"/>
      <c r="DE259" s="40"/>
      <c r="DF259" s="40"/>
    </row>
    <row r="260" spans="1:110" s="37" customFormat="1" ht="25.5">
      <c r="A260" s="55">
        <v>189</v>
      </c>
      <c r="B260" s="50"/>
      <c r="C260" s="50" t="s">
        <v>5582</v>
      </c>
      <c r="D260" s="50" t="s">
        <v>5574</v>
      </c>
      <c r="E260" s="50" t="s">
        <v>5583</v>
      </c>
      <c r="F260" s="50" t="s">
        <v>5584</v>
      </c>
      <c r="G260" s="217" t="s">
        <v>2690</v>
      </c>
      <c r="H260" s="247">
        <v>8516</v>
      </c>
      <c r="I260" s="241"/>
      <c r="J260" s="241"/>
      <c r="K260" s="6" t="s">
        <v>5535</v>
      </c>
      <c r="L260" s="50" t="s">
        <v>5585</v>
      </c>
      <c r="M260" s="5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  <c r="DE260" s="40"/>
      <c r="DF260" s="40"/>
    </row>
    <row r="261" spans="1:110" s="37" customFormat="1" ht="25.5">
      <c r="A261" s="55">
        <v>190</v>
      </c>
      <c r="B261" s="50"/>
      <c r="C261" s="50" t="s">
        <v>5586</v>
      </c>
      <c r="D261" s="50" t="s">
        <v>5259</v>
      </c>
      <c r="E261" s="50" t="s">
        <v>5587</v>
      </c>
      <c r="F261" s="50" t="s">
        <v>5588</v>
      </c>
      <c r="G261" s="217" t="s">
        <v>3130</v>
      </c>
      <c r="H261" s="247">
        <v>4020</v>
      </c>
      <c r="I261" s="241"/>
      <c r="J261" s="241"/>
      <c r="K261" s="6" t="s">
        <v>4282</v>
      </c>
      <c r="L261" s="50" t="s">
        <v>5589</v>
      </c>
      <c r="M261" s="5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</row>
    <row r="262" spans="1:110" s="37" customFormat="1" ht="25.5">
      <c r="A262" s="55">
        <v>192</v>
      </c>
      <c r="B262" s="50"/>
      <c r="C262" s="50" t="s">
        <v>5590</v>
      </c>
      <c r="D262" s="50" t="s">
        <v>5066</v>
      </c>
      <c r="E262" s="50" t="s">
        <v>5591</v>
      </c>
      <c r="F262" s="50" t="s">
        <v>5592</v>
      </c>
      <c r="G262" s="217" t="s">
        <v>2690</v>
      </c>
      <c r="H262" s="247">
        <v>4400</v>
      </c>
      <c r="I262" s="241"/>
      <c r="J262" s="241"/>
      <c r="K262" s="6" t="s">
        <v>5535</v>
      </c>
      <c r="L262" s="50" t="s">
        <v>5593</v>
      </c>
      <c r="M262" s="5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</row>
    <row r="263" spans="1:110" s="37" customFormat="1" ht="25.5">
      <c r="A263" s="55">
        <v>193</v>
      </c>
      <c r="B263" s="50"/>
      <c r="C263" s="50" t="s">
        <v>5594</v>
      </c>
      <c r="D263" s="50" t="s">
        <v>5066</v>
      </c>
      <c r="E263" s="50" t="s">
        <v>5595</v>
      </c>
      <c r="F263" s="50" t="s">
        <v>5596</v>
      </c>
      <c r="G263" s="217" t="s">
        <v>2690</v>
      </c>
      <c r="H263" s="247">
        <v>5000</v>
      </c>
      <c r="I263" s="241"/>
      <c r="J263" s="241"/>
      <c r="K263" s="6" t="s">
        <v>5535</v>
      </c>
      <c r="L263" s="50" t="s">
        <v>5597</v>
      </c>
      <c r="M263" s="5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</row>
    <row r="264" spans="1:110" s="37" customFormat="1" ht="25.5">
      <c r="A264" s="55">
        <v>195</v>
      </c>
      <c r="B264" s="50"/>
      <c r="C264" s="50" t="s">
        <v>5598</v>
      </c>
      <c r="D264" s="50" t="s">
        <v>5574</v>
      </c>
      <c r="E264" s="50" t="s">
        <v>5599</v>
      </c>
      <c r="F264" s="50" t="s">
        <v>5600</v>
      </c>
      <c r="G264" s="217" t="s">
        <v>3596</v>
      </c>
      <c r="H264" s="247">
        <v>115091</v>
      </c>
      <c r="I264" s="241"/>
      <c r="J264" s="241"/>
      <c r="K264" s="6" t="s">
        <v>5535</v>
      </c>
      <c r="L264" s="50" t="s">
        <v>5601</v>
      </c>
      <c r="M264" s="5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</row>
    <row r="265" spans="1:110" s="37" customFormat="1" ht="25.5">
      <c r="A265" s="55">
        <v>196</v>
      </c>
      <c r="B265" s="50"/>
      <c r="C265" s="50" t="s">
        <v>5602</v>
      </c>
      <c r="D265" s="50" t="s">
        <v>5259</v>
      </c>
      <c r="E265" s="50" t="s">
        <v>5603</v>
      </c>
      <c r="F265" s="50" t="s">
        <v>5604</v>
      </c>
      <c r="G265" s="217" t="s">
        <v>3596</v>
      </c>
      <c r="H265" s="247">
        <v>19220</v>
      </c>
      <c r="I265" s="241"/>
      <c r="J265" s="241"/>
      <c r="K265" s="6" t="s">
        <v>4282</v>
      </c>
      <c r="L265" s="50" t="s">
        <v>5605</v>
      </c>
      <c r="M265" s="5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</row>
    <row r="266" spans="1:110" s="37" customFormat="1" ht="12.75">
      <c r="A266" s="55"/>
      <c r="B266" s="50"/>
      <c r="C266" s="50" t="s">
        <v>5606</v>
      </c>
      <c r="D266" s="50"/>
      <c r="E266" s="50"/>
      <c r="F266" s="50"/>
      <c r="G266" s="217"/>
      <c r="H266" s="247"/>
      <c r="I266" s="241"/>
      <c r="J266" s="241"/>
      <c r="K266" s="6"/>
      <c r="L266" s="50"/>
      <c r="M266" s="5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0"/>
      <c r="DD266" s="40"/>
      <c r="DE266" s="40"/>
      <c r="DF266" s="40"/>
    </row>
    <row r="267" spans="1:110" s="37" customFormat="1" ht="25.5">
      <c r="A267" s="55">
        <v>197</v>
      </c>
      <c r="B267" s="50"/>
      <c r="C267" s="50" t="s">
        <v>5607</v>
      </c>
      <c r="D267" s="50" t="s">
        <v>5072</v>
      </c>
      <c r="E267" s="50" t="s">
        <v>5608</v>
      </c>
      <c r="F267" s="50" t="s">
        <v>5609</v>
      </c>
      <c r="G267" s="217" t="s">
        <v>3596</v>
      </c>
      <c r="H267" s="247">
        <v>200</v>
      </c>
      <c r="I267" s="241"/>
      <c r="J267" s="241"/>
      <c r="K267" s="6" t="s">
        <v>2717</v>
      </c>
      <c r="L267" s="50" t="s">
        <v>5610</v>
      </c>
      <c r="M267" s="5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/>
    </row>
    <row r="268" spans="1:110" s="37" customFormat="1" ht="12.75">
      <c r="A268" s="55"/>
      <c r="B268" s="50"/>
      <c r="C268" s="50"/>
      <c r="D268" s="50"/>
      <c r="E268" s="50"/>
      <c r="F268" s="50"/>
      <c r="G268" s="217" t="s">
        <v>2690</v>
      </c>
      <c r="H268" s="247">
        <v>5000</v>
      </c>
      <c r="I268" s="241"/>
      <c r="J268" s="241"/>
      <c r="K268" s="6"/>
      <c r="L268" s="50"/>
      <c r="M268" s="5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  <c r="DD268" s="40"/>
      <c r="DE268" s="40"/>
      <c r="DF268" s="40"/>
    </row>
    <row r="269" spans="1:110" s="37" customFormat="1" ht="25.5">
      <c r="A269" s="55">
        <v>198</v>
      </c>
      <c r="B269" s="50"/>
      <c r="C269" s="50" t="s">
        <v>5611</v>
      </c>
      <c r="D269" s="50" t="s">
        <v>5323</v>
      </c>
      <c r="E269" s="50" t="s">
        <v>5612</v>
      </c>
      <c r="F269" s="50" t="s">
        <v>5613</v>
      </c>
      <c r="G269" s="217" t="s">
        <v>5278</v>
      </c>
      <c r="H269" s="247">
        <v>447134</v>
      </c>
      <c r="I269" s="241"/>
      <c r="J269" s="241"/>
      <c r="K269" s="6" t="s">
        <v>5614</v>
      </c>
      <c r="L269" s="50" t="s">
        <v>5615</v>
      </c>
      <c r="M269" s="5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  <c r="DE269" s="40"/>
      <c r="DF269" s="40"/>
    </row>
    <row r="270" spans="1:110" s="37" customFormat="1" ht="25.5">
      <c r="A270" s="55">
        <v>199</v>
      </c>
      <c r="B270" s="50"/>
      <c r="C270" s="50" t="s">
        <v>5394</v>
      </c>
      <c r="D270" s="50" t="s">
        <v>5351</v>
      </c>
      <c r="E270" s="50" t="s">
        <v>5616</v>
      </c>
      <c r="F270" s="50" t="s">
        <v>5617</v>
      </c>
      <c r="G270" s="217" t="s">
        <v>3596</v>
      </c>
      <c r="H270" s="247">
        <v>13680</v>
      </c>
      <c r="I270" s="241"/>
      <c r="J270" s="241"/>
      <c r="K270" s="6" t="s">
        <v>5614</v>
      </c>
      <c r="L270" s="50" t="s">
        <v>5618</v>
      </c>
      <c r="M270" s="5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</row>
    <row r="271" spans="1:110" s="37" customFormat="1" ht="25.5">
      <c r="A271" s="55">
        <v>200</v>
      </c>
      <c r="B271" s="50"/>
      <c r="C271" s="50" t="s">
        <v>5177</v>
      </c>
      <c r="D271" s="50" t="s">
        <v>5351</v>
      </c>
      <c r="E271" s="50" t="s">
        <v>5619</v>
      </c>
      <c r="F271" s="50" t="s">
        <v>5620</v>
      </c>
      <c r="G271" s="217" t="s">
        <v>2690</v>
      </c>
      <c r="H271" s="247">
        <v>10000</v>
      </c>
      <c r="I271" s="241"/>
      <c r="J271" s="241"/>
      <c r="K271" s="6" t="s">
        <v>5614</v>
      </c>
      <c r="L271" s="50" t="s">
        <v>5621</v>
      </c>
      <c r="M271" s="5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</row>
    <row r="272" spans="1:110" s="37" customFormat="1" ht="25.5">
      <c r="A272" s="55">
        <v>202</v>
      </c>
      <c r="B272" s="50"/>
      <c r="C272" s="50" t="s">
        <v>5346</v>
      </c>
      <c r="D272" s="50" t="s">
        <v>5351</v>
      </c>
      <c r="E272" s="50" t="s">
        <v>5622</v>
      </c>
      <c r="F272" s="50" t="s">
        <v>5623</v>
      </c>
      <c r="G272" s="217" t="s">
        <v>2690</v>
      </c>
      <c r="H272" s="247">
        <v>4700</v>
      </c>
      <c r="I272" s="241"/>
      <c r="J272" s="241"/>
      <c r="K272" s="6" t="s">
        <v>5624</v>
      </c>
      <c r="L272" s="50" t="s">
        <v>5625</v>
      </c>
      <c r="M272" s="5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</row>
    <row r="273" spans="1:110" s="37" customFormat="1" ht="25.5">
      <c r="A273" s="55">
        <v>203</v>
      </c>
      <c r="B273" s="50"/>
      <c r="C273" s="50" t="s">
        <v>5626</v>
      </c>
      <c r="D273" s="50" t="s">
        <v>5351</v>
      </c>
      <c r="E273" s="50" t="s">
        <v>5627</v>
      </c>
      <c r="F273" s="50" t="s">
        <v>5628</v>
      </c>
      <c r="G273" s="217" t="s">
        <v>3596</v>
      </c>
      <c r="H273" s="247">
        <v>200</v>
      </c>
      <c r="I273" s="241"/>
      <c r="J273" s="241"/>
      <c r="K273" s="6" t="s">
        <v>5629</v>
      </c>
      <c r="L273" s="50" t="s">
        <v>5630</v>
      </c>
      <c r="M273" s="5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  <c r="DE273" s="40"/>
      <c r="DF273" s="40"/>
    </row>
    <row r="274" spans="1:110" s="37" customFormat="1" ht="12.75">
      <c r="A274" s="55"/>
      <c r="B274" s="50"/>
      <c r="C274" s="50"/>
      <c r="D274" s="50"/>
      <c r="E274" s="50"/>
      <c r="F274" s="50"/>
      <c r="G274" s="217" t="s">
        <v>2690</v>
      </c>
      <c r="H274" s="247">
        <v>5000</v>
      </c>
      <c r="I274" s="241"/>
      <c r="J274" s="241"/>
      <c r="K274" s="6"/>
      <c r="L274" s="50"/>
      <c r="M274" s="5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</row>
    <row r="275" spans="1:110" s="37" customFormat="1" ht="12.75">
      <c r="A275" s="55"/>
      <c r="B275" s="50"/>
      <c r="C275" s="50"/>
      <c r="D275" s="50"/>
      <c r="E275" s="50"/>
      <c r="F275" s="50"/>
      <c r="G275" s="217" t="s">
        <v>5512</v>
      </c>
      <c r="H275" s="247">
        <v>100</v>
      </c>
      <c r="I275" s="241"/>
      <c r="J275" s="241"/>
      <c r="K275" s="6"/>
      <c r="L275" s="50"/>
      <c r="M275" s="5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/>
      <c r="DA275" s="40"/>
      <c r="DB275" s="40"/>
      <c r="DC275" s="40"/>
      <c r="DD275" s="40"/>
      <c r="DE275" s="40"/>
      <c r="DF275" s="40"/>
    </row>
    <row r="276" spans="1:110" s="37" customFormat="1" ht="25.5">
      <c r="A276" s="55">
        <v>204</v>
      </c>
      <c r="B276" s="50"/>
      <c r="C276" s="50" t="s">
        <v>5631</v>
      </c>
      <c r="D276" s="50" t="s">
        <v>5351</v>
      </c>
      <c r="E276" s="50" t="s">
        <v>5632</v>
      </c>
      <c r="F276" s="50" t="s">
        <v>5633</v>
      </c>
      <c r="G276" s="217" t="s">
        <v>2690</v>
      </c>
      <c r="H276" s="247">
        <v>4135</v>
      </c>
      <c r="I276" s="241"/>
      <c r="J276" s="241"/>
      <c r="K276" s="6" t="s">
        <v>5629</v>
      </c>
      <c r="L276" s="50" t="s">
        <v>5634</v>
      </c>
      <c r="M276" s="5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  <c r="DE276" s="40"/>
      <c r="DF276" s="40"/>
    </row>
    <row r="277" spans="1:110" s="37" customFormat="1" ht="25.5">
      <c r="A277" s="55">
        <v>205</v>
      </c>
      <c r="B277" s="50"/>
      <c r="C277" s="50" t="s">
        <v>5374</v>
      </c>
      <c r="D277" s="50" t="s">
        <v>5351</v>
      </c>
      <c r="E277" s="50" t="s">
        <v>5635</v>
      </c>
      <c r="F277" s="50" t="s">
        <v>5636</v>
      </c>
      <c r="G277" s="217" t="s">
        <v>3596</v>
      </c>
      <c r="H277" s="247">
        <v>400</v>
      </c>
      <c r="I277" s="241"/>
      <c r="J277" s="241"/>
      <c r="K277" s="6" t="s">
        <v>5624</v>
      </c>
      <c r="L277" s="50" t="s">
        <v>5637</v>
      </c>
      <c r="M277" s="5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/>
      <c r="CR277" s="40"/>
      <c r="CS277" s="40"/>
      <c r="CT277" s="40"/>
      <c r="CU277" s="40"/>
      <c r="CV277" s="40"/>
      <c r="CW277" s="40"/>
      <c r="CX277" s="40"/>
      <c r="CY277" s="40"/>
      <c r="CZ277" s="40"/>
      <c r="DA277" s="40"/>
      <c r="DB277" s="40"/>
      <c r="DC277" s="40"/>
      <c r="DD277" s="40"/>
      <c r="DE277" s="40"/>
      <c r="DF277" s="40"/>
    </row>
    <row r="278" spans="1:110" s="37" customFormat="1" ht="12.75">
      <c r="A278" s="55"/>
      <c r="B278" s="50"/>
      <c r="C278" s="50"/>
      <c r="D278" s="50"/>
      <c r="E278" s="50"/>
      <c r="F278" s="50"/>
      <c r="G278" s="217" t="s">
        <v>5512</v>
      </c>
      <c r="H278" s="247">
        <v>50</v>
      </c>
      <c r="I278" s="241"/>
      <c r="J278" s="241"/>
      <c r="K278" s="6"/>
      <c r="L278" s="50"/>
      <c r="M278" s="5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  <c r="CX278" s="40"/>
      <c r="CY278" s="40"/>
      <c r="CZ278" s="40"/>
      <c r="DA278" s="40"/>
      <c r="DB278" s="40"/>
      <c r="DC278" s="40"/>
      <c r="DD278" s="40"/>
      <c r="DE278" s="40"/>
      <c r="DF278" s="40"/>
    </row>
    <row r="279" spans="1:110" s="37" customFormat="1" ht="25.5">
      <c r="A279" s="55">
        <v>206</v>
      </c>
      <c r="B279" s="50"/>
      <c r="C279" s="50" t="s">
        <v>5638</v>
      </c>
      <c r="D279" s="50" t="s">
        <v>5351</v>
      </c>
      <c r="E279" s="50" t="s">
        <v>5639</v>
      </c>
      <c r="F279" s="50" t="s">
        <v>5640</v>
      </c>
      <c r="G279" s="217" t="s">
        <v>2690</v>
      </c>
      <c r="H279" s="247">
        <v>5000</v>
      </c>
      <c r="I279" s="241"/>
      <c r="J279" s="241"/>
      <c r="K279" s="6" t="s">
        <v>5624</v>
      </c>
      <c r="L279" s="50" t="s">
        <v>5641</v>
      </c>
      <c r="M279" s="5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</row>
    <row r="280" spans="1:110" s="37" customFormat="1" ht="25.5">
      <c r="A280" s="55">
        <v>207</v>
      </c>
      <c r="B280" s="50"/>
      <c r="C280" s="50" t="s">
        <v>5642</v>
      </c>
      <c r="D280" s="50" t="s">
        <v>5351</v>
      </c>
      <c r="E280" s="50" t="s">
        <v>5643</v>
      </c>
      <c r="F280" s="50" t="s">
        <v>5644</v>
      </c>
      <c r="G280" s="217" t="s">
        <v>3596</v>
      </c>
      <c r="H280" s="247">
        <v>200</v>
      </c>
      <c r="I280" s="241"/>
      <c r="J280" s="241"/>
      <c r="K280" s="6" t="s">
        <v>5629</v>
      </c>
      <c r="L280" s="50" t="s">
        <v>5645</v>
      </c>
      <c r="M280" s="5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</row>
    <row r="281" spans="1:110" s="37" customFormat="1" ht="12.75">
      <c r="A281" s="55"/>
      <c r="B281" s="50"/>
      <c r="C281" s="50"/>
      <c r="D281" s="50"/>
      <c r="E281" s="50"/>
      <c r="F281" s="50"/>
      <c r="G281" s="217" t="s">
        <v>2690</v>
      </c>
      <c r="H281" s="247">
        <v>10000</v>
      </c>
      <c r="I281" s="241"/>
      <c r="J281" s="241"/>
      <c r="K281" s="6"/>
      <c r="L281" s="50"/>
      <c r="M281" s="5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40"/>
      <c r="DE281" s="40"/>
      <c r="DF281" s="40"/>
    </row>
    <row r="282" spans="1:110" s="37" customFormat="1" ht="12.75">
      <c r="A282" s="55"/>
      <c r="B282" s="50"/>
      <c r="C282" s="50"/>
      <c r="D282" s="50"/>
      <c r="E282" s="50"/>
      <c r="F282" s="50"/>
      <c r="G282" s="217" t="s">
        <v>5512</v>
      </c>
      <c r="H282" s="247">
        <v>200</v>
      </c>
      <c r="I282" s="241"/>
      <c r="J282" s="241"/>
      <c r="K282" s="6"/>
      <c r="L282" s="50"/>
      <c r="M282" s="5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  <c r="CX282" s="40"/>
      <c r="CY282" s="40"/>
      <c r="CZ282" s="40"/>
      <c r="DA282" s="40"/>
      <c r="DB282" s="40"/>
      <c r="DC282" s="40"/>
      <c r="DD282" s="40"/>
      <c r="DE282" s="40"/>
      <c r="DF282" s="40"/>
    </row>
    <row r="283" spans="1:110" s="37" customFormat="1" ht="25.5">
      <c r="A283" s="55">
        <v>209</v>
      </c>
      <c r="B283" s="50"/>
      <c r="C283" s="50" t="s">
        <v>5646</v>
      </c>
      <c r="D283" s="50" t="s">
        <v>5351</v>
      </c>
      <c r="E283" s="50" t="s">
        <v>5647</v>
      </c>
      <c r="F283" s="50" t="s">
        <v>5648</v>
      </c>
      <c r="G283" s="217" t="s">
        <v>2690</v>
      </c>
      <c r="H283" s="247">
        <v>5000</v>
      </c>
      <c r="I283" s="241"/>
      <c r="J283" s="241"/>
      <c r="K283" s="6" t="s">
        <v>5614</v>
      </c>
      <c r="L283" s="50" t="s">
        <v>5649</v>
      </c>
      <c r="M283" s="5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0"/>
      <c r="CX283" s="40"/>
      <c r="CY283" s="40"/>
      <c r="CZ283" s="40"/>
      <c r="DA283" s="40"/>
      <c r="DB283" s="40"/>
      <c r="DC283" s="40"/>
      <c r="DD283" s="40"/>
      <c r="DE283" s="40"/>
      <c r="DF283" s="40"/>
    </row>
    <row r="284" spans="1:110" s="37" customFormat="1" ht="12.75">
      <c r="A284" s="55"/>
      <c r="B284" s="50"/>
      <c r="C284" s="50"/>
      <c r="D284" s="50"/>
      <c r="E284" s="50"/>
      <c r="F284" s="50"/>
      <c r="G284" s="217" t="s">
        <v>3596</v>
      </c>
      <c r="H284" s="247">
        <v>200</v>
      </c>
      <c r="I284" s="241"/>
      <c r="J284" s="241"/>
      <c r="K284" s="6"/>
      <c r="L284" s="50"/>
      <c r="M284" s="5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  <c r="CX284" s="40"/>
      <c r="CY284" s="40"/>
      <c r="CZ284" s="40"/>
      <c r="DA284" s="40"/>
      <c r="DB284" s="40"/>
      <c r="DC284" s="40"/>
      <c r="DD284" s="40"/>
      <c r="DE284" s="40"/>
      <c r="DF284" s="40"/>
    </row>
    <row r="285" spans="1:110" s="37" customFormat="1" ht="25.5">
      <c r="A285" s="55">
        <v>210</v>
      </c>
      <c r="B285" s="50"/>
      <c r="C285" s="50" t="s">
        <v>5650</v>
      </c>
      <c r="D285" s="50" t="s">
        <v>5351</v>
      </c>
      <c r="E285" s="50" t="s">
        <v>5651</v>
      </c>
      <c r="F285" s="50" t="s">
        <v>5652</v>
      </c>
      <c r="G285" s="217" t="s">
        <v>2690</v>
      </c>
      <c r="H285" s="247">
        <v>4500</v>
      </c>
      <c r="I285" s="241"/>
      <c r="J285" s="241"/>
      <c r="K285" s="6" t="s">
        <v>5614</v>
      </c>
      <c r="L285" s="50" t="s">
        <v>5653</v>
      </c>
      <c r="M285" s="5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0"/>
      <c r="CX285" s="40"/>
      <c r="CY285" s="40"/>
      <c r="CZ285" s="40"/>
      <c r="DA285" s="40"/>
      <c r="DB285" s="40"/>
      <c r="DC285" s="40"/>
      <c r="DD285" s="40"/>
      <c r="DE285" s="40"/>
      <c r="DF285" s="40"/>
    </row>
    <row r="286" spans="1:110" s="37" customFormat="1" ht="25.5">
      <c r="A286" s="55">
        <v>211</v>
      </c>
      <c r="B286" s="50"/>
      <c r="C286" s="50" t="s">
        <v>5654</v>
      </c>
      <c r="D286" s="50" t="s">
        <v>5351</v>
      </c>
      <c r="E286" s="50" t="s">
        <v>5655</v>
      </c>
      <c r="F286" s="50" t="s">
        <v>5656</v>
      </c>
      <c r="G286" s="217" t="s">
        <v>2690</v>
      </c>
      <c r="H286" s="247">
        <v>7000</v>
      </c>
      <c r="I286" s="241"/>
      <c r="J286" s="241"/>
      <c r="K286" s="6" t="s">
        <v>5624</v>
      </c>
      <c r="L286" s="50" t="s">
        <v>5657</v>
      </c>
      <c r="M286" s="5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</row>
    <row r="287" spans="1:110" s="37" customFormat="1" ht="25.5">
      <c r="A287" s="55">
        <v>213</v>
      </c>
      <c r="B287" s="50"/>
      <c r="C287" s="50" t="s">
        <v>5658</v>
      </c>
      <c r="D287" s="50" t="s">
        <v>5477</v>
      </c>
      <c r="E287" s="50" t="s">
        <v>5659</v>
      </c>
      <c r="F287" s="50" t="s">
        <v>5660</v>
      </c>
      <c r="G287" s="217" t="s">
        <v>3596</v>
      </c>
      <c r="H287" s="247">
        <v>38679</v>
      </c>
      <c r="I287" s="241"/>
      <c r="J287" s="241"/>
      <c r="K287" s="6" t="s">
        <v>5614</v>
      </c>
      <c r="L287" s="50" t="s">
        <v>5661</v>
      </c>
      <c r="M287" s="5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40"/>
      <c r="DA287" s="40"/>
      <c r="DB287" s="40"/>
      <c r="DC287" s="40"/>
      <c r="DD287" s="40"/>
      <c r="DE287" s="40"/>
      <c r="DF287" s="40"/>
    </row>
    <row r="288" spans="1:110" s="37" customFormat="1" ht="25.5">
      <c r="A288" s="55">
        <v>214</v>
      </c>
      <c r="B288" s="50"/>
      <c r="C288" s="50" t="s">
        <v>5662</v>
      </c>
      <c r="D288" s="50" t="s">
        <v>5323</v>
      </c>
      <c r="E288" s="50" t="s">
        <v>5663</v>
      </c>
      <c r="F288" s="50" t="s">
        <v>5664</v>
      </c>
      <c r="G288" s="217" t="s">
        <v>3596</v>
      </c>
      <c r="H288" s="247">
        <v>56661</v>
      </c>
      <c r="I288" s="241"/>
      <c r="J288" s="241"/>
      <c r="K288" s="6" t="s">
        <v>5614</v>
      </c>
      <c r="L288" s="50" t="s">
        <v>5665</v>
      </c>
      <c r="M288" s="5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0"/>
      <c r="CX288" s="40"/>
      <c r="CY288" s="40"/>
      <c r="CZ288" s="40"/>
      <c r="DA288" s="40"/>
      <c r="DB288" s="40"/>
      <c r="DC288" s="40"/>
      <c r="DD288" s="40"/>
      <c r="DE288" s="40"/>
      <c r="DF288" s="40"/>
    </row>
    <row r="289" spans="1:110" s="37" customFormat="1" ht="25.5">
      <c r="A289" s="55">
        <v>215</v>
      </c>
      <c r="B289" s="50"/>
      <c r="C289" s="50" t="s">
        <v>5666</v>
      </c>
      <c r="D289" s="50" t="s">
        <v>5667</v>
      </c>
      <c r="E289" s="50" t="s">
        <v>5668</v>
      </c>
      <c r="F289" s="50" t="s">
        <v>5669</v>
      </c>
      <c r="G289" s="217" t="s">
        <v>2874</v>
      </c>
      <c r="H289" s="247">
        <v>6670</v>
      </c>
      <c r="I289" s="241"/>
      <c r="J289" s="241"/>
      <c r="K289" s="103">
        <v>42552</v>
      </c>
      <c r="L289" s="50" t="s">
        <v>5670</v>
      </c>
      <c r="M289" s="5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  <c r="DD289" s="40"/>
      <c r="DE289" s="40"/>
      <c r="DF289" s="40"/>
    </row>
    <row r="290" spans="1:110" s="37" customFormat="1" ht="25.5">
      <c r="A290" s="55">
        <v>219</v>
      </c>
      <c r="B290" s="50"/>
      <c r="C290" s="50" t="s">
        <v>5671</v>
      </c>
      <c r="D290" s="50" t="s">
        <v>5667</v>
      </c>
      <c r="E290" s="50" t="s">
        <v>5672</v>
      </c>
      <c r="F290" s="50" t="s">
        <v>5673</v>
      </c>
      <c r="G290" s="217" t="s">
        <v>3596</v>
      </c>
      <c r="H290" s="247">
        <v>200</v>
      </c>
      <c r="I290" s="241"/>
      <c r="J290" s="241"/>
      <c r="K290" s="103">
        <v>42552</v>
      </c>
      <c r="L290" s="50" t="s">
        <v>5674</v>
      </c>
      <c r="M290" s="6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0"/>
      <c r="CX290" s="40"/>
      <c r="CY290" s="40"/>
      <c r="CZ290" s="40"/>
      <c r="DA290" s="40"/>
      <c r="DB290" s="40"/>
      <c r="DC290" s="40"/>
      <c r="DD290" s="40"/>
      <c r="DE290" s="40"/>
      <c r="DF290" s="40"/>
    </row>
    <row r="291" spans="1:110" s="37" customFormat="1" ht="25.5">
      <c r="A291" s="55">
        <v>220</v>
      </c>
      <c r="B291" s="50"/>
      <c r="C291" s="50" t="s">
        <v>5675</v>
      </c>
      <c r="D291" s="50" t="s">
        <v>5135</v>
      </c>
      <c r="E291" s="50" t="s">
        <v>5676</v>
      </c>
      <c r="F291" s="50" t="s">
        <v>5677</v>
      </c>
      <c r="G291" s="217" t="s">
        <v>5512</v>
      </c>
      <c r="H291" s="247">
        <v>26970</v>
      </c>
      <c r="I291" s="241"/>
      <c r="J291" s="241"/>
      <c r="K291" s="103">
        <v>42552</v>
      </c>
      <c r="L291" s="50" t="s">
        <v>5678</v>
      </c>
      <c r="M291" s="5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0"/>
      <c r="CX291" s="40"/>
      <c r="CY291" s="40"/>
      <c r="CZ291" s="40"/>
      <c r="DA291" s="40"/>
      <c r="DB291" s="40"/>
      <c r="DC291" s="40"/>
      <c r="DD291" s="40"/>
      <c r="DE291" s="40"/>
      <c r="DF291" s="40"/>
    </row>
    <row r="292" spans="1:110" s="37" customFormat="1" ht="51">
      <c r="A292" s="55">
        <v>222</v>
      </c>
      <c r="B292" s="50"/>
      <c r="C292" s="50" t="s">
        <v>5679</v>
      </c>
      <c r="D292" s="50" t="s">
        <v>5680</v>
      </c>
      <c r="E292" s="50" t="s">
        <v>5681</v>
      </c>
      <c r="F292" s="50" t="s">
        <v>5682</v>
      </c>
      <c r="G292" s="217" t="s">
        <v>3130</v>
      </c>
      <c r="H292" s="247">
        <v>4400</v>
      </c>
      <c r="I292" s="241"/>
      <c r="J292" s="241"/>
      <c r="K292" s="103">
        <v>42675</v>
      </c>
      <c r="L292" s="50" t="s">
        <v>5683</v>
      </c>
      <c r="M292" s="5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  <c r="CX292" s="40"/>
      <c r="CY292" s="40"/>
      <c r="CZ292" s="40"/>
      <c r="DA292" s="40"/>
      <c r="DB292" s="40"/>
      <c r="DC292" s="40"/>
      <c r="DD292" s="40"/>
      <c r="DE292" s="40"/>
      <c r="DF292" s="40"/>
    </row>
    <row r="293" spans="1:110" s="37" customFormat="1" ht="25.5">
      <c r="A293" s="232">
        <v>227</v>
      </c>
      <c r="B293" s="215"/>
      <c r="C293" s="50" t="s">
        <v>5684</v>
      </c>
      <c r="D293" s="50" t="s">
        <v>5680</v>
      </c>
      <c r="E293" s="50" t="s">
        <v>5685</v>
      </c>
      <c r="F293" s="50" t="s">
        <v>5686</v>
      </c>
      <c r="G293" s="217" t="s">
        <v>3130</v>
      </c>
      <c r="H293" s="249">
        <v>4000</v>
      </c>
      <c r="I293" s="241"/>
      <c r="J293" s="241"/>
      <c r="K293" s="103">
        <v>42675</v>
      </c>
      <c r="L293" s="50" t="s">
        <v>5687</v>
      </c>
      <c r="M293" s="5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0"/>
      <c r="CX293" s="40"/>
      <c r="CY293" s="40"/>
      <c r="CZ293" s="40"/>
      <c r="DA293" s="40"/>
      <c r="DB293" s="40"/>
      <c r="DC293" s="40"/>
      <c r="DD293" s="40"/>
      <c r="DE293" s="40"/>
      <c r="DF293" s="40"/>
    </row>
    <row r="294" spans="1:110" s="37" customFormat="1" ht="25.5">
      <c r="A294" s="232">
        <v>230</v>
      </c>
      <c r="B294" s="215"/>
      <c r="C294" s="50" t="s">
        <v>5688</v>
      </c>
      <c r="D294" s="50" t="s">
        <v>5259</v>
      </c>
      <c r="E294" s="50" t="s">
        <v>5689</v>
      </c>
      <c r="F294" s="50" t="s">
        <v>5690</v>
      </c>
      <c r="G294" s="217" t="s">
        <v>5691</v>
      </c>
      <c r="H294" s="249">
        <v>700</v>
      </c>
      <c r="I294" s="241"/>
      <c r="J294" s="241"/>
      <c r="K294" s="6" t="s">
        <v>5692</v>
      </c>
      <c r="L294" s="50" t="s">
        <v>5693</v>
      </c>
      <c r="M294" s="5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/>
      <c r="CR294" s="40"/>
      <c r="CS294" s="40"/>
      <c r="CT294" s="40"/>
      <c r="CU294" s="40"/>
      <c r="CV294" s="40"/>
      <c r="CW294" s="40"/>
      <c r="CX294" s="40"/>
      <c r="CY294" s="40"/>
      <c r="CZ294" s="40"/>
      <c r="DA294" s="40"/>
      <c r="DB294" s="40"/>
      <c r="DC294" s="40"/>
      <c r="DD294" s="40"/>
      <c r="DE294" s="40"/>
      <c r="DF294" s="40"/>
    </row>
    <row r="295" spans="1:110" s="37" customFormat="1" ht="25.5">
      <c r="A295" s="232">
        <v>231</v>
      </c>
      <c r="B295" s="215"/>
      <c r="C295" s="50" t="s">
        <v>5694</v>
      </c>
      <c r="D295" s="50" t="s">
        <v>5076</v>
      </c>
      <c r="E295" s="50" t="s">
        <v>5695</v>
      </c>
      <c r="F295" s="50" t="s">
        <v>5696</v>
      </c>
      <c r="G295" s="217" t="s">
        <v>2874</v>
      </c>
      <c r="H295" s="249">
        <v>200</v>
      </c>
      <c r="I295" s="241"/>
      <c r="J295" s="241"/>
      <c r="K295" s="6" t="s">
        <v>5697</v>
      </c>
      <c r="L295" s="50" t="s">
        <v>5698</v>
      </c>
      <c r="M295" s="5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  <c r="CX295" s="40"/>
      <c r="CY295" s="40"/>
      <c r="CZ295" s="40"/>
      <c r="DA295" s="40"/>
      <c r="DB295" s="40"/>
      <c r="DC295" s="40"/>
      <c r="DD295" s="40"/>
      <c r="DE295" s="40"/>
      <c r="DF295" s="40"/>
    </row>
    <row r="296" spans="1:110" s="37" customFormat="1" ht="12.75">
      <c r="A296" s="250"/>
      <c r="B296" s="14"/>
      <c r="C296" s="6"/>
      <c r="D296" s="6"/>
      <c r="E296" s="50"/>
      <c r="F296" s="50"/>
      <c r="G296" s="217" t="s">
        <v>2690</v>
      </c>
      <c r="H296" s="249">
        <v>5000</v>
      </c>
      <c r="I296" s="241"/>
      <c r="J296" s="241"/>
      <c r="K296" s="6"/>
      <c r="L296" s="50"/>
      <c r="M296" s="5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40"/>
      <c r="CF296" s="40"/>
      <c r="CG296" s="40"/>
      <c r="CH296" s="40"/>
      <c r="CI296" s="40"/>
      <c r="CJ296" s="40"/>
      <c r="CK296" s="40"/>
      <c r="CL296" s="40"/>
      <c r="CM296" s="40"/>
      <c r="CN296" s="40"/>
      <c r="CO296" s="40"/>
      <c r="CP296" s="40"/>
      <c r="CQ296" s="40"/>
      <c r="CR296" s="40"/>
      <c r="CS296" s="40"/>
      <c r="CT296" s="40"/>
      <c r="CU296" s="40"/>
      <c r="CV296" s="40"/>
      <c r="CW296" s="40"/>
      <c r="CX296" s="40"/>
      <c r="CY296" s="40"/>
      <c r="CZ296" s="40"/>
      <c r="DA296" s="40"/>
      <c r="DB296" s="40"/>
      <c r="DC296" s="40"/>
      <c r="DD296" s="40"/>
      <c r="DE296" s="40"/>
      <c r="DF296" s="40"/>
    </row>
    <row r="297" spans="1:110" s="37" customFormat="1" ht="25.5">
      <c r="A297" s="232">
        <v>232</v>
      </c>
      <c r="B297" s="215"/>
      <c r="C297" s="50" t="s">
        <v>5699</v>
      </c>
      <c r="D297" s="50" t="s">
        <v>5259</v>
      </c>
      <c r="E297" s="50" t="s">
        <v>5700</v>
      </c>
      <c r="F297" s="50" t="s">
        <v>5701</v>
      </c>
      <c r="G297" s="217" t="s">
        <v>5691</v>
      </c>
      <c r="H297" s="249">
        <v>400</v>
      </c>
      <c r="I297" s="241"/>
      <c r="J297" s="241"/>
      <c r="K297" s="6" t="s">
        <v>5702</v>
      </c>
      <c r="L297" s="50" t="s">
        <v>5703</v>
      </c>
      <c r="M297" s="5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/>
      <c r="CW297" s="40"/>
      <c r="CX297" s="40"/>
      <c r="CY297" s="40"/>
      <c r="CZ297" s="40"/>
      <c r="DA297" s="40"/>
      <c r="DB297" s="40"/>
      <c r="DC297" s="40"/>
      <c r="DD297" s="40"/>
      <c r="DE297" s="40"/>
      <c r="DF297" s="40"/>
    </row>
    <row r="298" spans="1:110" s="37" customFormat="1" ht="25.5">
      <c r="A298" s="232">
        <v>234</v>
      </c>
      <c r="B298" s="215"/>
      <c r="C298" s="50" t="s">
        <v>5047</v>
      </c>
      <c r="D298" s="50" t="s">
        <v>5072</v>
      </c>
      <c r="E298" s="50" t="s">
        <v>5704</v>
      </c>
      <c r="F298" s="50" t="s">
        <v>5705</v>
      </c>
      <c r="G298" s="217" t="s">
        <v>5706</v>
      </c>
      <c r="H298" s="249">
        <v>200</v>
      </c>
      <c r="I298" s="241"/>
      <c r="J298" s="241"/>
      <c r="K298" s="6" t="s">
        <v>5707</v>
      </c>
      <c r="L298" s="50" t="s">
        <v>5708</v>
      </c>
      <c r="M298" s="5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0"/>
      <c r="CT298" s="40"/>
      <c r="CU298" s="40"/>
      <c r="CV298" s="40"/>
      <c r="CW298" s="40"/>
      <c r="CX298" s="40"/>
      <c r="CY298" s="40"/>
      <c r="CZ298" s="40"/>
      <c r="DA298" s="40"/>
      <c r="DB298" s="40"/>
      <c r="DC298" s="40"/>
      <c r="DD298" s="40"/>
      <c r="DE298" s="40"/>
      <c r="DF298" s="40"/>
    </row>
    <row r="299" spans="1:110" s="37" customFormat="1" ht="12.75">
      <c r="A299" s="232"/>
      <c r="B299" s="215"/>
      <c r="C299" s="50"/>
      <c r="D299" s="50"/>
      <c r="E299" s="50"/>
      <c r="F299" s="50"/>
      <c r="G299" s="217" t="s">
        <v>5465</v>
      </c>
      <c r="H299" s="249">
        <v>2603</v>
      </c>
      <c r="I299" s="241"/>
      <c r="J299" s="241"/>
      <c r="K299" s="6"/>
      <c r="L299" s="50"/>
      <c r="M299" s="5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0"/>
      <c r="CM299" s="40"/>
      <c r="CN299" s="40"/>
      <c r="CO299" s="40"/>
      <c r="CP299" s="40"/>
      <c r="CQ299" s="40"/>
      <c r="CR299" s="40"/>
      <c r="CS299" s="40"/>
      <c r="CT299" s="40"/>
      <c r="CU299" s="40"/>
      <c r="CV299" s="40"/>
      <c r="CW299" s="40"/>
      <c r="CX299" s="40"/>
      <c r="CY299" s="40"/>
      <c r="CZ299" s="40"/>
      <c r="DA299" s="40"/>
      <c r="DB299" s="40"/>
      <c r="DC299" s="40"/>
      <c r="DD299" s="40"/>
      <c r="DE299" s="40"/>
      <c r="DF299" s="40"/>
    </row>
    <row r="300" spans="1:110" s="37" customFormat="1" ht="25.5">
      <c r="A300" s="232">
        <v>235</v>
      </c>
      <c r="B300" s="215"/>
      <c r="C300" s="50" t="s">
        <v>5254</v>
      </c>
      <c r="D300" s="50" t="s">
        <v>5072</v>
      </c>
      <c r="E300" s="50" t="s">
        <v>5255</v>
      </c>
      <c r="F300" s="50" t="s">
        <v>5709</v>
      </c>
      <c r="G300" s="217" t="s">
        <v>5710</v>
      </c>
      <c r="H300" s="249">
        <v>925505</v>
      </c>
      <c r="I300" s="241"/>
      <c r="J300" s="241"/>
      <c r="K300" s="6" t="s">
        <v>5702</v>
      </c>
      <c r="L300" s="50" t="s">
        <v>5711</v>
      </c>
      <c r="M300" s="5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0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0"/>
      <c r="CX300" s="40"/>
      <c r="CY300" s="40"/>
      <c r="CZ300" s="40"/>
      <c r="DA300" s="40"/>
      <c r="DB300" s="40"/>
      <c r="DC300" s="40"/>
      <c r="DD300" s="40"/>
      <c r="DE300" s="40"/>
      <c r="DF300" s="40"/>
    </row>
    <row r="301" spans="1:110" s="37" customFormat="1" ht="25.5">
      <c r="A301" s="232">
        <v>236</v>
      </c>
      <c r="B301" s="215"/>
      <c r="C301" s="50" t="s">
        <v>5712</v>
      </c>
      <c r="D301" s="50" t="s">
        <v>5140</v>
      </c>
      <c r="E301" s="50" t="s">
        <v>5713</v>
      </c>
      <c r="F301" s="50" t="s">
        <v>5714</v>
      </c>
      <c r="G301" s="217" t="s">
        <v>3596</v>
      </c>
      <c r="H301" s="249">
        <v>200</v>
      </c>
      <c r="I301" s="241"/>
      <c r="J301" s="241"/>
      <c r="K301" s="6" t="s">
        <v>5707</v>
      </c>
      <c r="L301" s="50" t="s">
        <v>5715</v>
      </c>
      <c r="M301" s="5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0"/>
      <c r="CX301" s="40"/>
      <c r="CY301" s="40"/>
      <c r="CZ301" s="40"/>
      <c r="DA301" s="40"/>
      <c r="DB301" s="40"/>
      <c r="DC301" s="40"/>
      <c r="DD301" s="40"/>
      <c r="DE301" s="40"/>
      <c r="DF301" s="40"/>
    </row>
    <row r="302" spans="1:110" s="37" customFormat="1" ht="12.75">
      <c r="A302" s="232"/>
      <c r="B302" s="215"/>
      <c r="C302" s="50"/>
      <c r="D302" s="50"/>
      <c r="E302" s="50"/>
      <c r="F302" s="50"/>
      <c r="G302" s="217" t="s">
        <v>2690</v>
      </c>
      <c r="H302" s="249">
        <v>10000</v>
      </c>
      <c r="I302" s="241"/>
      <c r="J302" s="241"/>
      <c r="K302" s="6"/>
      <c r="L302" s="50"/>
      <c r="M302" s="5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  <c r="CX302" s="40"/>
      <c r="CY302" s="40"/>
      <c r="CZ302" s="40"/>
      <c r="DA302" s="40"/>
      <c r="DB302" s="40"/>
      <c r="DC302" s="40"/>
      <c r="DD302" s="40"/>
      <c r="DE302" s="40"/>
      <c r="DF302" s="40"/>
    </row>
    <row r="303" spans="1:110" s="37" customFormat="1" ht="25.5">
      <c r="A303" s="232">
        <v>237</v>
      </c>
      <c r="B303" s="215"/>
      <c r="C303" s="50" t="s">
        <v>5716</v>
      </c>
      <c r="D303" s="50" t="s">
        <v>5140</v>
      </c>
      <c r="E303" s="50" t="s">
        <v>5717</v>
      </c>
      <c r="F303" s="50" t="s">
        <v>5718</v>
      </c>
      <c r="G303" s="217" t="s">
        <v>3596</v>
      </c>
      <c r="H303" s="249">
        <v>200</v>
      </c>
      <c r="I303" s="241"/>
      <c r="J303" s="241"/>
      <c r="K303" s="6" t="s">
        <v>5702</v>
      </c>
      <c r="L303" s="50" t="s">
        <v>5719</v>
      </c>
      <c r="M303" s="5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0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0"/>
      <c r="CX303" s="40"/>
      <c r="CY303" s="40"/>
      <c r="CZ303" s="40"/>
      <c r="DA303" s="40"/>
      <c r="DB303" s="40"/>
      <c r="DC303" s="40"/>
      <c r="DD303" s="40"/>
      <c r="DE303" s="40"/>
      <c r="DF303" s="40"/>
    </row>
    <row r="304" spans="1:110" s="37" customFormat="1" ht="12.75">
      <c r="A304" s="232"/>
      <c r="B304" s="215"/>
      <c r="C304" s="50"/>
      <c r="D304" s="50"/>
      <c r="E304" s="50"/>
      <c r="F304" s="50"/>
      <c r="G304" s="217" t="s">
        <v>2690</v>
      </c>
      <c r="H304" s="249">
        <v>10000</v>
      </c>
      <c r="I304" s="241"/>
      <c r="J304" s="241"/>
      <c r="K304" s="6"/>
      <c r="L304" s="50"/>
      <c r="M304" s="5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40"/>
      <c r="CH304" s="40"/>
      <c r="CI304" s="40"/>
      <c r="CJ304" s="40"/>
      <c r="CK304" s="40"/>
      <c r="CL304" s="40"/>
      <c r="CM304" s="40"/>
      <c r="CN304" s="40"/>
      <c r="CO304" s="40"/>
      <c r="CP304" s="40"/>
      <c r="CQ304" s="40"/>
      <c r="CR304" s="40"/>
      <c r="CS304" s="40"/>
      <c r="CT304" s="40"/>
      <c r="CU304" s="40"/>
      <c r="CV304" s="40"/>
      <c r="CW304" s="40"/>
      <c r="CX304" s="40"/>
      <c r="CY304" s="40"/>
      <c r="CZ304" s="40"/>
      <c r="DA304" s="40"/>
      <c r="DB304" s="40"/>
      <c r="DC304" s="40"/>
      <c r="DD304" s="40"/>
      <c r="DE304" s="40"/>
      <c r="DF304" s="40"/>
    </row>
    <row r="305" spans="1:110" s="37" customFormat="1" ht="25.5">
      <c r="A305" s="232">
        <v>238</v>
      </c>
      <c r="B305" s="215"/>
      <c r="C305" s="50" t="s">
        <v>5720</v>
      </c>
      <c r="D305" s="50" t="s">
        <v>5140</v>
      </c>
      <c r="E305" s="50" t="s">
        <v>5721</v>
      </c>
      <c r="F305" s="50" t="s">
        <v>5722</v>
      </c>
      <c r="G305" s="217" t="s">
        <v>3596</v>
      </c>
      <c r="H305" s="249">
        <v>200</v>
      </c>
      <c r="I305" s="241"/>
      <c r="J305" s="241"/>
      <c r="K305" s="6" t="s">
        <v>5707</v>
      </c>
      <c r="L305" s="50" t="s">
        <v>5723</v>
      </c>
      <c r="M305" s="5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0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0"/>
      <c r="CX305" s="40"/>
      <c r="CY305" s="40"/>
      <c r="CZ305" s="40"/>
      <c r="DA305" s="40"/>
      <c r="DB305" s="40"/>
      <c r="DC305" s="40"/>
      <c r="DD305" s="40"/>
      <c r="DE305" s="40"/>
      <c r="DF305" s="40"/>
    </row>
    <row r="306" spans="1:110" s="37" customFormat="1" ht="12.75">
      <c r="A306" s="232"/>
      <c r="B306" s="215"/>
      <c r="C306" s="50"/>
      <c r="D306" s="50"/>
      <c r="E306" s="50"/>
      <c r="F306" s="50"/>
      <c r="G306" s="217" t="s">
        <v>2690</v>
      </c>
      <c r="H306" s="249">
        <v>5000</v>
      </c>
      <c r="I306" s="241"/>
      <c r="J306" s="241"/>
      <c r="K306" s="6"/>
      <c r="L306" s="50"/>
      <c r="M306" s="5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0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0"/>
      <c r="CX306" s="40"/>
      <c r="CY306" s="40"/>
      <c r="CZ306" s="40"/>
      <c r="DA306" s="40"/>
      <c r="DB306" s="40"/>
      <c r="DC306" s="40"/>
      <c r="DD306" s="40"/>
      <c r="DE306" s="40"/>
      <c r="DF306" s="40"/>
    </row>
    <row r="307" spans="1:110" s="37" customFormat="1" ht="25.5">
      <c r="A307" s="232">
        <v>239</v>
      </c>
      <c r="B307" s="215"/>
      <c r="C307" s="50" t="s">
        <v>5716</v>
      </c>
      <c r="D307" s="50" t="s">
        <v>5140</v>
      </c>
      <c r="E307" s="50" t="s">
        <v>5724</v>
      </c>
      <c r="F307" s="50" t="s">
        <v>5725</v>
      </c>
      <c r="G307" s="217" t="s">
        <v>5462</v>
      </c>
      <c r="H307" s="249">
        <v>190</v>
      </c>
      <c r="I307" s="241"/>
      <c r="J307" s="241"/>
      <c r="K307" s="6" t="s">
        <v>5702</v>
      </c>
      <c r="L307" s="6" t="s">
        <v>5726</v>
      </c>
      <c r="M307" s="5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0"/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0"/>
      <c r="CX307" s="40"/>
      <c r="CY307" s="40"/>
      <c r="CZ307" s="40"/>
      <c r="DA307" s="40"/>
      <c r="DB307" s="40"/>
      <c r="DC307" s="40"/>
      <c r="DD307" s="40"/>
      <c r="DE307" s="40"/>
      <c r="DF307" s="40"/>
    </row>
    <row r="308" spans="1:110" s="37" customFormat="1" ht="12.75">
      <c r="A308" s="232"/>
      <c r="B308" s="215"/>
      <c r="C308" s="50"/>
      <c r="D308" s="50"/>
      <c r="E308" s="50"/>
      <c r="F308" s="50"/>
      <c r="G308" s="217" t="s">
        <v>5727</v>
      </c>
      <c r="H308" s="249">
        <v>2594</v>
      </c>
      <c r="I308" s="241"/>
      <c r="J308" s="241"/>
      <c r="K308" s="6"/>
      <c r="L308" s="50"/>
      <c r="M308" s="5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0"/>
      <c r="CX308" s="40"/>
      <c r="CY308" s="40"/>
      <c r="CZ308" s="40"/>
      <c r="DA308" s="40"/>
      <c r="DB308" s="40"/>
      <c r="DC308" s="40"/>
      <c r="DD308" s="40"/>
      <c r="DE308" s="40"/>
      <c r="DF308" s="40"/>
    </row>
    <row r="309" spans="1:110" s="37" customFormat="1" ht="25.5">
      <c r="A309" s="232">
        <v>241</v>
      </c>
      <c r="B309" s="215"/>
      <c r="C309" s="50" t="s">
        <v>5047</v>
      </c>
      <c r="D309" s="50" t="s">
        <v>5072</v>
      </c>
      <c r="E309" s="50" t="s">
        <v>5728</v>
      </c>
      <c r="F309" s="50" t="s">
        <v>5729</v>
      </c>
      <c r="G309" s="217" t="s">
        <v>5462</v>
      </c>
      <c r="H309" s="249">
        <v>200</v>
      </c>
      <c r="I309" s="241"/>
      <c r="J309" s="241"/>
      <c r="K309" s="103">
        <v>42554</v>
      </c>
      <c r="L309" s="50" t="s">
        <v>5730</v>
      </c>
      <c r="M309" s="5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0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0"/>
      <c r="CX309" s="40"/>
      <c r="CY309" s="40"/>
      <c r="CZ309" s="40"/>
      <c r="DA309" s="40"/>
      <c r="DB309" s="40"/>
      <c r="DC309" s="40"/>
      <c r="DD309" s="40"/>
      <c r="DE309" s="40"/>
      <c r="DF309" s="40"/>
    </row>
    <row r="310" spans="1:110" s="37" customFormat="1" ht="12.75">
      <c r="A310" s="232"/>
      <c r="B310" s="215"/>
      <c r="C310" s="6"/>
      <c r="D310" s="6"/>
      <c r="E310" s="50"/>
      <c r="F310" s="50"/>
      <c r="G310" s="217" t="s">
        <v>5727</v>
      </c>
      <c r="H310" s="249">
        <v>1560</v>
      </c>
      <c r="I310" s="241"/>
      <c r="J310" s="241"/>
      <c r="K310" s="6"/>
      <c r="L310" s="50"/>
      <c r="M310" s="5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0"/>
      <c r="CM310" s="40"/>
      <c r="CN310" s="40"/>
      <c r="CO310" s="40"/>
      <c r="CP310" s="40"/>
      <c r="CQ310" s="40"/>
      <c r="CR310" s="40"/>
      <c r="CS310" s="40"/>
      <c r="CT310" s="40"/>
      <c r="CU310" s="40"/>
      <c r="CV310" s="40"/>
      <c r="CW310" s="40"/>
      <c r="CX310" s="40"/>
      <c r="CY310" s="40"/>
      <c r="CZ310" s="40"/>
      <c r="DA310" s="40"/>
      <c r="DB310" s="40"/>
      <c r="DC310" s="40"/>
      <c r="DD310" s="40"/>
      <c r="DE310" s="40"/>
      <c r="DF310" s="40"/>
    </row>
    <row r="311" spans="1:110" s="37" customFormat="1" ht="25.5">
      <c r="A311" s="232">
        <v>242</v>
      </c>
      <c r="B311" s="215"/>
      <c r="C311" s="50" t="s">
        <v>5731</v>
      </c>
      <c r="D311" s="50" t="s">
        <v>5732</v>
      </c>
      <c r="E311" s="50" t="s">
        <v>5733</v>
      </c>
      <c r="F311" s="6" t="s">
        <v>5734</v>
      </c>
      <c r="G311" s="217" t="s">
        <v>3596</v>
      </c>
      <c r="H311" s="249">
        <v>200</v>
      </c>
      <c r="I311" s="241"/>
      <c r="J311" s="241"/>
      <c r="K311" s="103">
        <v>42708</v>
      </c>
      <c r="L311" s="50" t="s">
        <v>5735</v>
      </c>
      <c r="M311" s="5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0"/>
      <c r="CX311" s="40"/>
      <c r="CY311" s="40"/>
      <c r="CZ311" s="40"/>
      <c r="DA311" s="40"/>
      <c r="DB311" s="40"/>
      <c r="DC311" s="40"/>
      <c r="DD311" s="40"/>
      <c r="DE311" s="40"/>
      <c r="DF311" s="40"/>
    </row>
    <row r="312" spans="1:110" s="37" customFormat="1" ht="12.75">
      <c r="A312" s="232"/>
      <c r="B312" s="215"/>
      <c r="C312" s="6"/>
      <c r="D312" s="50"/>
      <c r="E312" s="50"/>
      <c r="F312" s="6"/>
      <c r="G312" s="217" t="s">
        <v>2690</v>
      </c>
      <c r="H312" s="249">
        <v>5000</v>
      </c>
      <c r="I312" s="241"/>
      <c r="J312" s="241"/>
      <c r="K312" s="6"/>
      <c r="L312" s="50"/>
      <c r="M312" s="5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  <c r="CX312" s="40"/>
      <c r="CY312" s="40"/>
      <c r="CZ312" s="40"/>
      <c r="DA312" s="40"/>
      <c r="DB312" s="40"/>
      <c r="DC312" s="40"/>
      <c r="DD312" s="40"/>
      <c r="DE312" s="40"/>
      <c r="DF312" s="40"/>
    </row>
    <row r="313" spans="1:110" s="37" customFormat="1" ht="25.5">
      <c r="A313" s="232"/>
      <c r="B313" s="215"/>
      <c r="C313" s="6" t="s">
        <v>5736</v>
      </c>
      <c r="D313" s="50" t="s">
        <v>5737</v>
      </c>
      <c r="E313" s="50" t="s">
        <v>5738</v>
      </c>
      <c r="F313" s="6" t="s">
        <v>5739</v>
      </c>
      <c r="G313" s="217" t="s">
        <v>5710</v>
      </c>
      <c r="H313" s="249">
        <v>57225</v>
      </c>
      <c r="I313" s="241"/>
      <c r="J313" s="241"/>
      <c r="K313" s="103">
        <v>42486</v>
      </c>
      <c r="L313" s="50" t="s">
        <v>5740</v>
      </c>
      <c r="M313" s="5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  <c r="DD313" s="40"/>
      <c r="DE313" s="40"/>
      <c r="DF313" s="40"/>
    </row>
    <row r="314" spans="1:110" s="37" customFormat="1" ht="25.5">
      <c r="A314" s="232">
        <v>243</v>
      </c>
      <c r="B314" s="215"/>
      <c r="C314" s="6" t="s">
        <v>5741</v>
      </c>
      <c r="D314" s="50" t="s">
        <v>5072</v>
      </c>
      <c r="E314" s="50" t="s">
        <v>5742</v>
      </c>
      <c r="F314" s="6" t="s">
        <v>5743</v>
      </c>
      <c r="G314" s="217" t="s">
        <v>2690</v>
      </c>
      <c r="H314" s="241"/>
      <c r="I314" s="241"/>
      <c r="J314" s="249">
        <v>10000</v>
      </c>
      <c r="K314" s="103">
        <v>42538</v>
      </c>
      <c r="L314" s="50" t="s">
        <v>5744</v>
      </c>
      <c r="M314" s="5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  <c r="DD314" s="40"/>
      <c r="DE314" s="40"/>
      <c r="DF314" s="40"/>
    </row>
    <row r="315" spans="1:110" s="37" customFormat="1" ht="12.75">
      <c r="A315" s="232"/>
      <c r="B315" s="215"/>
      <c r="C315" s="6"/>
      <c r="D315" s="50"/>
      <c r="E315" s="50"/>
      <c r="F315" s="6"/>
      <c r="G315" s="217" t="s">
        <v>2859</v>
      </c>
      <c r="H315" s="248"/>
      <c r="I315" s="241"/>
      <c r="J315" s="249">
        <v>118143</v>
      </c>
      <c r="K315" s="6"/>
      <c r="L315" s="50"/>
      <c r="M315" s="5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  <c r="CM315" s="40"/>
      <c r="CN315" s="40"/>
      <c r="CO315" s="40"/>
      <c r="CP315" s="40"/>
      <c r="CQ315" s="40"/>
      <c r="CR315" s="40"/>
      <c r="CS315" s="40"/>
      <c r="CT315" s="40"/>
      <c r="CU315" s="40"/>
      <c r="CV315" s="40"/>
      <c r="CW315" s="40"/>
      <c r="CX315" s="40"/>
      <c r="CY315" s="40"/>
      <c r="CZ315" s="40"/>
      <c r="DA315" s="40"/>
      <c r="DB315" s="40"/>
      <c r="DC315" s="40"/>
      <c r="DD315" s="40"/>
      <c r="DE315" s="40"/>
      <c r="DF315" s="40"/>
    </row>
    <row r="316" spans="1:110" s="37" customFormat="1" ht="25.5">
      <c r="A316" s="232">
        <v>245</v>
      </c>
      <c r="B316" s="215"/>
      <c r="C316" s="6" t="s">
        <v>5745</v>
      </c>
      <c r="D316" s="50" t="s">
        <v>5072</v>
      </c>
      <c r="E316" s="50" t="s">
        <v>5746</v>
      </c>
      <c r="F316" s="6" t="s">
        <v>5747</v>
      </c>
      <c r="G316" s="217" t="s">
        <v>2690</v>
      </c>
      <c r="H316" s="248"/>
      <c r="I316" s="241"/>
      <c r="J316" s="249">
        <v>5000</v>
      </c>
      <c r="K316" s="103">
        <v>42541</v>
      </c>
      <c r="L316" s="50" t="s">
        <v>5748</v>
      </c>
      <c r="M316" s="5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  <c r="CP316" s="40"/>
      <c r="CQ316" s="40"/>
      <c r="CR316" s="40"/>
      <c r="CS316" s="40"/>
      <c r="CT316" s="40"/>
      <c r="CU316" s="40"/>
      <c r="CV316" s="40"/>
      <c r="CW316" s="40"/>
      <c r="CX316" s="40"/>
      <c r="CY316" s="40"/>
      <c r="CZ316" s="40"/>
      <c r="DA316" s="40"/>
      <c r="DB316" s="40"/>
      <c r="DC316" s="40"/>
      <c r="DD316" s="40"/>
      <c r="DE316" s="40"/>
      <c r="DF316" s="40"/>
    </row>
    <row r="317" spans="1:110" s="37" customFormat="1" ht="25.5">
      <c r="A317" s="232">
        <v>246</v>
      </c>
      <c r="B317" s="215"/>
      <c r="C317" s="6" t="s">
        <v>5749</v>
      </c>
      <c r="D317" s="50" t="s">
        <v>5574</v>
      </c>
      <c r="E317" s="50" t="s">
        <v>5750</v>
      </c>
      <c r="F317" s="6" t="s">
        <v>5751</v>
      </c>
      <c r="G317" s="217" t="s">
        <v>2784</v>
      </c>
      <c r="H317" s="249">
        <v>12000</v>
      </c>
      <c r="I317" s="241"/>
      <c r="J317" s="241"/>
      <c r="K317" s="103">
        <v>42537</v>
      </c>
      <c r="L317" s="50" t="s">
        <v>5752</v>
      </c>
      <c r="M317" s="5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0"/>
      <c r="CX317" s="40"/>
      <c r="CY317" s="40"/>
      <c r="CZ317" s="40"/>
      <c r="DA317" s="40"/>
      <c r="DB317" s="40"/>
      <c r="DC317" s="40"/>
      <c r="DD317" s="40"/>
      <c r="DE317" s="40"/>
      <c r="DF317" s="40"/>
    </row>
    <row r="318" spans="1:110" s="37" customFormat="1" ht="25.5">
      <c r="A318" s="232">
        <v>249</v>
      </c>
      <c r="B318" s="215"/>
      <c r="C318" s="6" t="s">
        <v>5753</v>
      </c>
      <c r="D318" s="50" t="s">
        <v>5072</v>
      </c>
      <c r="E318" s="50" t="s">
        <v>5754</v>
      </c>
      <c r="F318" s="6" t="s">
        <v>5755</v>
      </c>
      <c r="G318" s="6" t="s">
        <v>2690</v>
      </c>
      <c r="H318" s="241"/>
      <c r="I318" s="241"/>
      <c r="J318" s="249">
        <v>7112</v>
      </c>
      <c r="K318" s="103">
        <v>42545</v>
      </c>
      <c r="L318" s="50" t="s">
        <v>5756</v>
      </c>
      <c r="M318" s="5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0"/>
      <c r="CX318" s="40"/>
      <c r="CY318" s="40"/>
      <c r="CZ318" s="40"/>
      <c r="DA318" s="40"/>
      <c r="DB318" s="40"/>
      <c r="DC318" s="40"/>
      <c r="DD318" s="40"/>
      <c r="DE318" s="40"/>
      <c r="DF318" s="40"/>
    </row>
    <row r="319" spans="1:110" s="37" customFormat="1" ht="25.5">
      <c r="A319" s="232">
        <v>254</v>
      </c>
      <c r="B319" s="215"/>
      <c r="C319" s="6" t="s">
        <v>788</v>
      </c>
      <c r="D319" s="6" t="s">
        <v>5245</v>
      </c>
      <c r="E319" s="50" t="s">
        <v>5757</v>
      </c>
      <c r="F319" s="6" t="s">
        <v>5758</v>
      </c>
      <c r="G319" s="6" t="s">
        <v>2690</v>
      </c>
      <c r="H319" s="241"/>
      <c r="I319" s="241"/>
      <c r="J319" s="249">
        <v>13067</v>
      </c>
      <c r="K319" s="103">
        <v>42548</v>
      </c>
      <c r="L319" s="50" t="s">
        <v>5759</v>
      </c>
      <c r="M319" s="5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  <c r="CM319" s="40"/>
      <c r="CN319" s="40"/>
      <c r="CO319" s="40"/>
      <c r="CP319" s="40"/>
      <c r="CQ319" s="40"/>
      <c r="CR319" s="40"/>
      <c r="CS319" s="40"/>
      <c r="CT319" s="40"/>
      <c r="CU319" s="40"/>
      <c r="CV319" s="40"/>
      <c r="CW319" s="40"/>
      <c r="CX319" s="40"/>
      <c r="CY319" s="40"/>
      <c r="CZ319" s="40"/>
      <c r="DA319" s="40"/>
      <c r="DB319" s="40"/>
      <c r="DC319" s="40"/>
      <c r="DD319" s="40"/>
      <c r="DE319" s="40"/>
      <c r="DF319" s="40"/>
    </row>
    <row r="320" spans="1:110" s="37" customFormat="1" ht="25.5">
      <c r="A320" s="232">
        <v>258</v>
      </c>
      <c r="B320" s="215"/>
      <c r="C320" s="6" t="s">
        <v>5043</v>
      </c>
      <c r="D320" s="6" t="s">
        <v>5072</v>
      </c>
      <c r="E320" s="6" t="s">
        <v>5760</v>
      </c>
      <c r="F320" s="6" t="s">
        <v>5761</v>
      </c>
      <c r="G320" s="6" t="s">
        <v>2784</v>
      </c>
      <c r="H320" s="246">
        <v>200</v>
      </c>
      <c r="I320" s="241"/>
      <c r="J320" s="241"/>
      <c r="K320" s="103">
        <v>42556</v>
      </c>
      <c r="L320" s="6" t="s">
        <v>5762</v>
      </c>
      <c r="M320" s="6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  <c r="CM320" s="40"/>
      <c r="CN320" s="40"/>
      <c r="CO320" s="40"/>
      <c r="CP320" s="40"/>
      <c r="CQ320" s="40"/>
      <c r="CR320" s="40"/>
      <c r="CS320" s="40"/>
      <c r="CT320" s="40"/>
      <c r="CU320" s="40"/>
      <c r="CV320" s="40"/>
      <c r="CW320" s="40"/>
      <c r="CX320" s="40"/>
      <c r="CY320" s="40"/>
      <c r="CZ320" s="40"/>
      <c r="DA320" s="40"/>
      <c r="DB320" s="40"/>
      <c r="DC320" s="40"/>
      <c r="DD320" s="40"/>
      <c r="DE320" s="40"/>
      <c r="DF320" s="40"/>
    </row>
    <row r="321" spans="1:110" s="37" customFormat="1" ht="15" customHeight="1">
      <c r="A321" s="97"/>
      <c r="B321" s="6"/>
      <c r="C321" s="6"/>
      <c r="D321" s="6"/>
      <c r="E321" s="6"/>
      <c r="F321" s="6"/>
      <c r="G321" s="6" t="s">
        <v>2690</v>
      </c>
      <c r="H321" s="246">
        <v>5000</v>
      </c>
      <c r="I321" s="241"/>
      <c r="J321" s="241"/>
      <c r="K321" s="6"/>
      <c r="L321" s="6"/>
      <c r="M321" s="6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0"/>
      <c r="CM321" s="40"/>
      <c r="CN321" s="40"/>
      <c r="CO321" s="40"/>
      <c r="CP321" s="40"/>
      <c r="CQ321" s="40"/>
      <c r="CR321" s="40"/>
      <c r="CS321" s="40"/>
      <c r="CT321" s="40"/>
      <c r="CU321" s="40"/>
      <c r="CV321" s="40"/>
      <c r="CW321" s="40"/>
      <c r="CX321" s="40"/>
      <c r="CY321" s="40"/>
      <c r="CZ321" s="40"/>
      <c r="DA321" s="40"/>
      <c r="DB321" s="40"/>
      <c r="DC321" s="40"/>
      <c r="DD321" s="40"/>
      <c r="DE321" s="40"/>
      <c r="DF321" s="40"/>
    </row>
    <row r="322" spans="1:110" s="37" customFormat="1" ht="25.5">
      <c r="A322" s="97">
        <v>259</v>
      </c>
      <c r="B322" s="6"/>
      <c r="C322" s="6" t="s">
        <v>5763</v>
      </c>
      <c r="D322" s="6" t="s">
        <v>5140</v>
      </c>
      <c r="E322" s="6" t="s">
        <v>5764</v>
      </c>
      <c r="F322" s="6" t="s">
        <v>5765</v>
      </c>
      <c r="G322" s="6" t="s">
        <v>3130</v>
      </c>
      <c r="H322" s="246">
        <v>5000</v>
      </c>
      <c r="I322" s="241"/>
      <c r="J322" s="241"/>
      <c r="K322" s="103">
        <v>42558</v>
      </c>
      <c r="L322" s="6" t="s">
        <v>5766</v>
      </c>
      <c r="M322" s="6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0"/>
      <c r="CM322" s="40"/>
      <c r="CN322" s="40"/>
      <c r="CO322" s="40"/>
      <c r="CP322" s="40"/>
      <c r="CQ322" s="40"/>
      <c r="CR322" s="40"/>
      <c r="CS322" s="40"/>
      <c r="CT322" s="40"/>
      <c r="CU322" s="40"/>
      <c r="CV322" s="40"/>
      <c r="CW322" s="40"/>
      <c r="CX322" s="40"/>
      <c r="CY322" s="40"/>
      <c r="CZ322" s="40"/>
      <c r="DA322" s="40"/>
      <c r="DB322" s="40"/>
      <c r="DC322" s="40"/>
      <c r="DD322" s="40"/>
      <c r="DE322" s="40"/>
      <c r="DF322" s="40"/>
    </row>
    <row r="323" spans="1:110" s="37" customFormat="1" ht="12.75">
      <c r="A323" s="97"/>
      <c r="B323" s="6"/>
      <c r="C323" s="6"/>
      <c r="D323" s="6"/>
      <c r="E323" s="6"/>
      <c r="F323" s="6"/>
      <c r="G323" s="6" t="s">
        <v>2859</v>
      </c>
      <c r="H323" s="246">
        <v>200</v>
      </c>
      <c r="I323" s="241"/>
      <c r="J323" s="241"/>
      <c r="K323" s="6"/>
      <c r="L323" s="6"/>
      <c r="M323" s="6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0"/>
      <c r="CM323" s="40"/>
      <c r="CN323" s="40"/>
      <c r="CO323" s="40"/>
      <c r="CP323" s="40"/>
      <c r="CQ323" s="40"/>
      <c r="CR323" s="40"/>
      <c r="CS323" s="40"/>
      <c r="CT323" s="40"/>
      <c r="CU323" s="40"/>
      <c r="CV323" s="40"/>
      <c r="CW323" s="40"/>
      <c r="CX323" s="40"/>
      <c r="CY323" s="40"/>
      <c r="CZ323" s="40"/>
      <c r="DA323" s="40"/>
      <c r="DB323" s="40"/>
      <c r="DC323" s="40"/>
      <c r="DD323" s="40"/>
      <c r="DE323" s="40"/>
      <c r="DF323" s="40"/>
    </row>
    <row r="324" spans="1:110" s="37" customFormat="1" ht="25.5">
      <c r="A324" s="97">
        <v>260</v>
      </c>
      <c r="B324" s="6"/>
      <c r="C324" s="6" t="s">
        <v>5767</v>
      </c>
      <c r="D324" s="6" t="s">
        <v>5768</v>
      </c>
      <c r="E324" s="6" t="s">
        <v>5769</v>
      </c>
      <c r="F324" s="6" t="s">
        <v>5770</v>
      </c>
      <c r="G324" s="6" t="s">
        <v>2784</v>
      </c>
      <c r="H324" s="246">
        <v>100</v>
      </c>
      <c r="I324" s="241"/>
      <c r="J324" s="241"/>
      <c r="K324" s="103">
        <v>42552</v>
      </c>
      <c r="L324" s="6" t="s">
        <v>5771</v>
      </c>
      <c r="M324" s="6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0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0"/>
      <c r="CX324" s="40"/>
      <c r="CY324" s="40"/>
      <c r="CZ324" s="40"/>
      <c r="DA324" s="40"/>
      <c r="DB324" s="40"/>
      <c r="DC324" s="40"/>
      <c r="DD324" s="40"/>
      <c r="DE324" s="40"/>
      <c r="DF324" s="40"/>
    </row>
    <row r="325" spans="1:110" s="37" customFormat="1" ht="15" customHeight="1">
      <c r="A325" s="97"/>
      <c r="B325" s="6"/>
      <c r="C325" s="6"/>
      <c r="D325" s="6"/>
      <c r="E325" s="6"/>
      <c r="F325" s="6"/>
      <c r="G325" s="6" t="s">
        <v>5772</v>
      </c>
      <c r="H325" s="246">
        <v>1632</v>
      </c>
      <c r="I325" s="241"/>
      <c r="J325" s="241"/>
      <c r="K325" s="6"/>
      <c r="L325" s="6"/>
      <c r="M325" s="6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0"/>
      <c r="CM325" s="40"/>
      <c r="CN325" s="40"/>
      <c r="CO325" s="40"/>
      <c r="CP325" s="40"/>
      <c r="CQ325" s="40"/>
      <c r="CR325" s="40"/>
      <c r="CS325" s="40"/>
      <c r="CT325" s="40"/>
      <c r="CU325" s="40"/>
      <c r="CV325" s="40"/>
      <c r="CW325" s="40"/>
      <c r="CX325" s="40"/>
      <c r="CY325" s="40"/>
      <c r="CZ325" s="40"/>
      <c r="DA325" s="40"/>
      <c r="DB325" s="40"/>
      <c r="DC325" s="40"/>
      <c r="DD325" s="40"/>
      <c r="DE325" s="40"/>
      <c r="DF325" s="40"/>
    </row>
    <row r="326" spans="1:110" s="37" customFormat="1" ht="25.5">
      <c r="A326" s="97">
        <v>262</v>
      </c>
      <c r="B326" s="6"/>
      <c r="C326" s="6" t="s">
        <v>5773</v>
      </c>
      <c r="D326" s="6" t="s">
        <v>5140</v>
      </c>
      <c r="E326" s="6" t="s">
        <v>5774</v>
      </c>
      <c r="F326" s="6" t="s">
        <v>5775</v>
      </c>
      <c r="G326" s="6" t="s">
        <v>2784</v>
      </c>
      <c r="H326" s="246">
        <v>200</v>
      </c>
      <c r="I326" s="241"/>
      <c r="J326" s="241"/>
      <c r="K326" s="103">
        <v>42558</v>
      </c>
      <c r="L326" s="6" t="s">
        <v>5776</v>
      </c>
      <c r="M326" s="6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  <c r="CK326" s="40"/>
      <c r="CL326" s="40"/>
      <c r="CM326" s="40"/>
      <c r="CN326" s="40"/>
      <c r="CO326" s="40"/>
      <c r="CP326" s="40"/>
      <c r="CQ326" s="40"/>
      <c r="CR326" s="40"/>
      <c r="CS326" s="40"/>
      <c r="CT326" s="40"/>
      <c r="CU326" s="40"/>
      <c r="CV326" s="40"/>
      <c r="CW326" s="40"/>
      <c r="CX326" s="40"/>
      <c r="CY326" s="40"/>
      <c r="CZ326" s="40"/>
      <c r="DA326" s="40"/>
      <c r="DB326" s="40"/>
      <c r="DC326" s="40"/>
      <c r="DD326" s="40"/>
      <c r="DE326" s="40"/>
      <c r="DF326" s="40"/>
    </row>
    <row r="327" spans="1:110" s="37" customFormat="1" ht="12.75">
      <c r="A327" s="97"/>
      <c r="B327" s="6"/>
      <c r="C327" s="6"/>
      <c r="D327" s="6"/>
      <c r="E327" s="6"/>
      <c r="F327" s="6"/>
      <c r="G327" s="6" t="s">
        <v>2690</v>
      </c>
      <c r="H327" s="246">
        <v>5000</v>
      </c>
      <c r="I327" s="241"/>
      <c r="J327" s="241"/>
      <c r="K327" s="6"/>
      <c r="L327" s="6"/>
      <c r="M327" s="6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40"/>
      <c r="CF327" s="40"/>
      <c r="CG327" s="40"/>
      <c r="CH327" s="40"/>
      <c r="CI327" s="40"/>
      <c r="CJ327" s="40"/>
      <c r="CK327" s="40"/>
      <c r="CL327" s="40"/>
      <c r="CM327" s="40"/>
      <c r="CN327" s="40"/>
      <c r="CO327" s="40"/>
      <c r="CP327" s="40"/>
      <c r="CQ327" s="40"/>
      <c r="CR327" s="40"/>
      <c r="CS327" s="40"/>
      <c r="CT327" s="40"/>
      <c r="CU327" s="40"/>
      <c r="CV327" s="40"/>
      <c r="CW327" s="40"/>
      <c r="CX327" s="40"/>
      <c r="CY327" s="40"/>
      <c r="CZ327" s="40"/>
      <c r="DA327" s="40"/>
      <c r="DB327" s="40"/>
      <c r="DC327" s="40"/>
      <c r="DD327" s="40"/>
      <c r="DE327" s="40"/>
      <c r="DF327" s="40"/>
    </row>
    <row r="328" spans="1:110" s="37" customFormat="1" ht="25.5">
      <c r="A328" s="97">
        <v>263</v>
      </c>
      <c r="B328" s="6"/>
      <c r="C328" s="6" t="s">
        <v>5777</v>
      </c>
      <c r="D328" s="6" t="s">
        <v>5140</v>
      </c>
      <c r="E328" s="6" t="s">
        <v>5778</v>
      </c>
      <c r="F328" s="6" t="s">
        <v>5779</v>
      </c>
      <c r="G328" s="6" t="s">
        <v>2784</v>
      </c>
      <c r="H328" s="246">
        <v>4120</v>
      </c>
      <c r="I328" s="241"/>
      <c r="J328" s="241"/>
      <c r="K328" s="103">
        <v>42554</v>
      </c>
      <c r="L328" s="6" t="s">
        <v>5780</v>
      </c>
      <c r="M328" s="6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40"/>
      <c r="CF328" s="40"/>
      <c r="CG328" s="40"/>
      <c r="CH328" s="40"/>
      <c r="CI328" s="40"/>
      <c r="CJ328" s="40"/>
      <c r="CK328" s="40"/>
      <c r="CL328" s="40"/>
      <c r="CM328" s="40"/>
      <c r="CN328" s="40"/>
      <c r="CO328" s="40"/>
      <c r="CP328" s="40"/>
      <c r="CQ328" s="40"/>
      <c r="CR328" s="40"/>
      <c r="CS328" s="40"/>
      <c r="CT328" s="40"/>
      <c r="CU328" s="40"/>
      <c r="CV328" s="40"/>
      <c r="CW328" s="40"/>
      <c r="CX328" s="40"/>
      <c r="CY328" s="40"/>
      <c r="CZ328" s="40"/>
      <c r="DA328" s="40"/>
      <c r="DB328" s="40"/>
      <c r="DC328" s="40"/>
      <c r="DD328" s="40"/>
      <c r="DE328" s="40"/>
      <c r="DF328" s="40"/>
    </row>
    <row r="329" spans="1:110" s="37" customFormat="1" ht="25.5">
      <c r="A329" s="97">
        <v>264</v>
      </c>
      <c r="B329" s="6"/>
      <c r="C329" s="6" t="s">
        <v>5781</v>
      </c>
      <c r="D329" s="6" t="s">
        <v>5140</v>
      </c>
      <c r="E329" s="6" t="s">
        <v>5782</v>
      </c>
      <c r="F329" s="6" t="s">
        <v>5783</v>
      </c>
      <c r="G329" s="6" t="s">
        <v>2784</v>
      </c>
      <c r="H329" s="246">
        <v>200</v>
      </c>
      <c r="I329" s="241"/>
      <c r="J329" s="241"/>
      <c r="K329" s="103">
        <v>42555</v>
      </c>
      <c r="L329" s="6" t="s">
        <v>5784</v>
      </c>
      <c r="M329" s="6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0"/>
      <c r="CM329" s="40"/>
      <c r="CN329" s="40"/>
      <c r="CO329" s="40"/>
      <c r="CP329" s="40"/>
      <c r="CQ329" s="40"/>
      <c r="CR329" s="40"/>
      <c r="CS329" s="40"/>
      <c r="CT329" s="40"/>
      <c r="CU329" s="40"/>
      <c r="CV329" s="40"/>
      <c r="CW329" s="40"/>
      <c r="CX329" s="40"/>
      <c r="CY329" s="40"/>
      <c r="CZ329" s="40"/>
      <c r="DA329" s="40"/>
      <c r="DB329" s="40"/>
      <c r="DC329" s="40"/>
      <c r="DD329" s="40"/>
      <c r="DE329" s="40"/>
      <c r="DF329" s="40"/>
    </row>
    <row r="330" spans="1:110" s="37" customFormat="1" ht="12.75">
      <c r="A330" s="97"/>
      <c r="B330" s="6"/>
      <c r="C330" s="6"/>
      <c r="D330" s="6"/>
      <c r="E330" s="6"/>
      <c r="F330" s="6"/>
      <c r="G330" s="6" t="s">
        <v>2690</v>
      </c>
      <c r="H330" s="246">
        <v>5000</v>
      </c>
      <c r="I330" s="241"/>
      <c r="J330" s="241"/>
      <c r="K330" s="6"/>
      <c r="L330" s="6"/>
      <c r="M330" s="6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0"/>
      <c r="CM330" s="40"/>
      <c r="CN330" s="40"/>
      <c r="CO330" s="40"/>
      <c r="CP330" s="40"/>
      <c r="CQ330" s="40"/>
      <c r="CR330" s="40"/>
      <c r="CS330" s="40"/>
      <c r="CT330" s="40"/>
      <c r="CU330" s="40"/>
      <c r="CV330" s="40"/>
      <c r="CW330" s="40"/>
      <c r="CX330" s="40"/>
      <c r="CY330" s="40"/>
      <c r="CZ330" s="40"/>
      <c r="DA330" s="40"/>
      <c r="DB330" s="40"/>
      <c r="DC330" s="40"/>
      <c r="DD330" s="40"/>
      <c r="DE330" s="40"/>
      <c r="DF330" s="40"/>
    </row>
    <row r="331" spans="1:110" s="37" customFormat="1" ht="25.5">
      <c r="A331" s="97">
        <v>266</v>
      </c>
      <c r="B331" s="6"/>
      <c r="C331" s="6" t="s">
        <v>5785</v>
      </c>
      <c r="D331" s="6" t="s">
        <v>5140</v>
      </c>
      <c r="E331" s="6" t="s">
        <v>5786</v>
      </c>
      <c r="F331" s="6" t="s">
        <v>5787</v>
      </c>
      <c r="G331" s="6" t="s">
        <v>2784</v>
      </c>
      <c r="H331" s="246">
        <v>200</v>
      </c>
      <c r="I331" s="241"/>
      <c r="J331" s="241"/>
      <c r="K331" s="103">
        <v>42558</v>
      </c>
      <c r="L331" s="6" t="s">
        <v>5788</v>
      </c>
      <c r="M331" s="6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0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0"/>
      <c r="CX331" s="40"/>
      <c r="CY331" s="40"/>
      <c r="CZ331" s="40"/>
      <c r="DA331" s="40"/>
      <c r="DB331" s="40"/>
      <c r="DC331" s="40"/>
      <c r="DD331" s="40"/>
      <c r="DE331" s="40"/>
      <c r="DF331" s="40"/>
    </row>
    <row r="332" spans="1:110" s="37" customFormat="1" ht="25.5">
      <c r="A332" s="97">
        <v>268</v>
      </c>
      <c r="B332" s="6"/>
      <c r="C332" s="6" t="s">
        <v>5789</v>
      </c>
      <c r="D332" s="6" t="s">
        <v>5453</v>
      </c>
      <c r="E332" s="6" t="s">
        <v>5790</v>
      </c>
      <c r="F332" s="6" t="s">
        <v>5791</v>
      </c>
      <c r="G332" s="6" t="s">
        <v>2784</v>
      </c>
      <c r="H332" s="246">
        <v>200</v>
      </c>
      <c r="I332" s="241"/>
      <c r="J332" s="241"/>
      <c r="K332" s="103">
        <v>42552</v>
      </c>
      <c r="L332" s="6" t="s">
        <v>5792</v>
      </c>
      <c r="M332" s="6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0"/>
      <c r="CM332" s="40"/>
      <c r="CN332" s="40"/>
      <c r="CO332" s="40"/>
      <c r="CP332" s="40"/>
      <c r="CQ332" s="40"/>
      <c r="CR332" s="40"/>
      <c r="CS332" s="40"/>
      <c r="CT332" s="40"/>
      <c r="CU332" s="40"/>
      <c r="CV332" s="40"/>
      <c r="CW332" s="40"/>
      <c r="CX332" s="40"/>
      <c r="CY332" s="40"/>
      <c r="CZ332" s="40"/>
      <c r="DA332" s="40"/>
      <c r="DB332" s="40"/>
      <c r="DC332" s="40"/>
      <c r="DD332" s="40"/>
      <c r="DE332" s="40"/>
      <c r="DF332" s="40"/>
    </row>
    <row r="333" spans="1:110" s="37" customFormat="1" ht="12.75">
      <c r="A333" s="97"/>
      <c r="B333" s="6"/>
      <c r="C333" s="6"/>
      <c r="D333" s="6"/>
      <c r="E333" s="6"/>
      <c r="F333" s="6"/>
      <c r="G333" s="6" t="s">
        <v>2690</v>
      </c>
      <c r="H333" s="246">
        <v>5000</v>
      </c>
      <c r="I333" s="241"/>
      <c r="J333" s="241"/>
      <c r="K333" s="6"/>
      <c r="L333" s="6"/>
      <c r="M333" s="6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0"/>
      <c r="CM333" s="40"/>
      <c r="CN333" s="40"/>
      <c r="CO333" s="40"/>
      <c r="CP333" s="40"/>
      <c r="CQ333" s="40"/>
      <c r="CR333" s="40"/>
      <c r="CS333" s="40"/>
      <c r="CT333" s="40"/>
      <c r="CU333" s="40"/>
      <c r="CV333" s="40"/>
      <c r="CW333" s="40"/>
      <c r="CX333" s="40"/>
      <c r="CY333" s="40"/>
      <c r="CZ333" s="40"/>
      <c r="DA333" s="40"/>
      <c r="DB333" s="40"/>
      <c r="DC333" s="40"/>
      <c r="DD333" s="40"/>
      <c r="DE333" s="40"/>
      <c r="DF333" s="40"/>
    </row>
    <row r="334" spans="1:110" s="37" customFormat="1" ht="25.5">
      <c r="A334" s="97">
        <v>269</v>
      </c>
      <c r="B334" s="6"/>
      <c r="C334" s="6" t="s">
        <v>5793</v>
      </c>
      <c r="D334" s="6" t="s">
        <v>5453</v>
      </c>
      <c r="E334" s="6" t="s">
        <v>5794</v>
      </c>
      <c r="F334" s="6" t="s">
        <v>5795</v>
      </c>
      <c r="G334" s="6" t="s">
        <v>2690</v>
      </c>
      <c r="H334" s="246">
        <v>9200</v>
      </c>
      <c r="I334" s="241"/>
      <c r="J334" s="241"/>
      <c r="K334" s="103">
        <v>42552</v>
      </c>
      <c r="L334" s="6" t="s">
        <v>5796</v>
      </c>
      <c r="M334" s="6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0"/>
      <c r="CM334" s="40"/>
      <c r="CN334" s="40"/>
      <c r="CO334" s="40"/>
      <c r="CP334" s="40"/>
      <c r="CQ334" s="40"/>
      <c r="CR334" s="40"/>
      <c r="CS334" s="40"/>
      <c r="CT334" s="40"/>
      <c r="CU334" s="40"/>
      <c r="CV334" s="40"/>
      <c r="CW334" s="40"/>
      <c r="CX334" s="40"/>
      <c r="CY334" s="40"/>
      <c r="CZ334" s="40"/>
      <c r="DA334" s="40"/>
      <c r="DB334" s="40"/>
      <c r="DC334" s="40"/>
      <c r="DD334" s="40"/>
      <c r="DE334" s="40"/>
      <c r="DF334" s="40"/>
    </row>
    <row r="335" spans="1:110" s="37" customFormat="1" ht="25.5">
      <c r="A335" s="97">
        <v>270</v>
      </c>
      <c r="B335" s="6"/>
      <c r="C335" s="6" t="s">
        <v>5797</v>
      </c>
      <c r="D335" s="6" t="s">
        <v>5076</v>
      </c>
      <c r="E335" s="6" t="s">
        <v>5798</v>
      </c>
      <c r="F335" s="6" t="s">
        <v>5799</v>
      </c>
      <c r="G335" s="6" t="s">
        <v>2690</v>
      </c>
      <c r="H335" s="246">
        <v>5000</v>
      </c>
      <c r="I335" s="241"/>
      <c r="J335" s="241"/>
      <c r="K335" s="103">
        <v>42555</v>
      </c>
      <c r="L335" s="6" t="s">
        <v>5800</v>
      </c>
      <c r="M335" s="6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0"/>
      <c r="CM335" s="40"/>
      <c r="CN335" s="40"/>
      <c r="CO335" s="40"/>
      <c r="CP335" s="40"/>
      <c r="CQ335" s="40"/>
      <c r="CR335" s="40"/>
      <c r="CS335" s="40"/>
      <c r="CT335" s="40"/>
      <c r="CU335" s="40"/>
      <c r="CV335" s="40"/>
      <c r="CW335" s="40"/>
      <c r="CX335" s="40"/>
      <c r="CY335" s="40"/>
      <c r="CZ335" s="40"/>
      <c r="DA335" s="40"/>
      <c r="DB335" s="40"/>
      <c r="DC335" s="40"/>
      <c r="DD335" s="40"/>
      <c r="DE335" s="40"/>
      <c r="DF335" s="40"/>
    </row>
    <row r="336" spans="1:110" s="37" customFormat="1" ht="25.5">
      <c r="A336" s="97">
        <v>271</v>
      </c>
      <c r="B336" s="6"/>
      <c r="C336" s="6" t="s">
        <v>5801</v>
      </c>
      <c r="D336" s="6" t="s">
        <v>5076</v>
      </c>
      <c r="E336" s="6" t="s">
        <v>5802</v>
      </c>
      <c r="F336" s="6" t="s">
        <v>5803</v>
      </c>
      <c r="G336" s="6" t="s">
        <v>2690</v>
      </c>
      <c r="H336" s="246">
        <v>7800</v>
      </c>
      <c r="I336" s="241"/>
      <c r="J336" s="241"/>
      <c r="K336" s="103">
        <v>42555</v>
      </c>
      <c r="L336" s="6" t="s">
        <v>5804</v>
      </c>
      <c r="M336" s="6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E336" s="40"/>
      <c r="CF336" s="40"/>
      <c r="CG336" s="40"/>
      <c r="CH336" s="40"/>
      <c r="CI336" s="40"/>
      <c r="CJ336" s="40"/>
      <c r="CK336" s="40"/>
      <c r="CL336" s="40"/>
      <c r="CM336" s="40"/>
      <c r="CN336" s="40"/>
      <c r="CO336" s="40"/>
      <c r="CP336" s="40"/>
      <c r="CQ336" s="40"/>
      <c r="CR336" s="40"/>
      <c r="CS336" s="40"/>
      <c r="CT336" s="40"/>
      <c r="CU336" s="40"/>
      <c r="CV336" s="40"/>
      <c r="CW336" s="40"/>
      <c r="CX336" s="40"/>
      <c r="CY336" s="40"/>
      <c r="CZ336" s="40"/>
      <c r="DA336" s="40"/>
      <c r="DB336" s="40"/>
      <c r="DC336" s="40"/>
      <c r="DD336" s="40"/>
      <c r="DE336" s="40"/>
      <c r="DF336" s="40"/>
    </row>
    <row r="337" spans="1:110" s="37" customFormat="1" ht="25.5">
      <c r="A337" s="97">
        <v>272</v>
      </c>
      <c r="B337" s="6"/>
      <c r="C337" s="6" t="s">
        <v>5805</v>
      </c>
      <c r="D337" s="6" t="s">
        <v>5076</v>
      </c>
      <c r="E337" s="6" t="s">
        <v>5806</v>
      </c>
      <c r="F337" s="6" t="s">
        <v>5807</v>
      </c>
      <c r="G337" s="6" t="s">
        <v>2784</v>
      </c>
      <c r="H337" s="246">
        <v>1375</v>
      </c>
      <c r="I337" s="241"/>
      <c r="J337" s="241"/>
      <c r="K337" s="103">
        <v>42555</v>
      </c>
      <c r="L337" s="6" t="s">
        <v>5808</v>
      </c>
      <c r="M337" s="6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E337" s="40"/>
      <c r="CF337" s="40"/>
      <c r="CG337" s="40"/>
      <c r="CH337" s="40"/>
      <c r="CI337" s="40"/>
      <c r="CJ337" s="40"/>
      <c r="CK337" s="40"/>
      <c r="CL337" s="40"/>
      <c r="CM337" s="40"/>
      <c r="CN337" s="40"/>
      <c r="CO337" s="40"/>
      <c r="CP337" s="40"/>
      <c r="CQ337" s="40"/>
      <c r="CR337" s="40"/>
      <c r="CS337" s="40"/>
      <c r="CT337" s="40"/>
      <c r="CU337" s="40"/>
      <c r="CV337" s="40"/>
      <c r="CW337" s="40"/>
      <c r="CX337" s="40"/>
      <c r="CY337" s="40"/>
      <c r="CZ337" s="40"/>
      <c r="DA337" s="40"/>
      <c r="DB337" s="40"/>
      <c r="DC337" s="40"/>
      <c r="DD337" s="40"/>
      <c r="DE337" s="40"/>
      <c r="DF337" s="40"/>
    </row>
    <row r="338" spans="1:110" s="37" customFormat="1" ht="25.5">
      <c r="A338" s="97">
        <v>273</v>
      </c>
      <c r="B338" s="6"/>
      <c r="C338" s="6" t="s">
        <v>380</v>
      </c>
      <c r="D338" s="6" t="s">
        <v>5076</v>
      </c>
      <c r="E338" s="6" t="s">
        <v>5809</v>
      </c>
      <c r="F338" s="6" t="s">
        <v>5810</v>
      </c>
      <c r="G338" s="6" t="s">
        <v>2690</v>
      </c>
      <c r="H338" s="246">
        <v>22864</v>
      </c>
      <c r="I338" s="241"/>
      <c r="J338" s="241"/>
      <c r="K338" s="103">
        <v>42555</v>
      </c>
      <c r="L338" s="6" t="s">
        <v>5811</v>
      </c>
      <c r="M338" s="6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E338" s="40"/>
      <c r="CF338" s="40"/>
      <c r="CG338" s="40"/>
      <c r="CH338" s="40"/>
      <c r="CI338" s="40"/>
      <c r="CJ338" s="40"/>
      <c r="CK338" s="40"/>
      <c r="CL338" s="40"/>
      <c r="CM338" s="40"/>
      <c r="CN338" s="40"/>
      <c r="CO338" s="40"/>
      <c r="CP338" s="40"/>
      <c r="CQ338" s="40"/>
      <c r="CR338" s="40"/>
      <c r="CS338" s="40"/>
      <c r="CT338" s="40"/>
      <c r="CU338" s="40"/>
      <c r="CV338" s="40"/>
      <c r="CW338" s="40"/>
      <c r="CX338" s="40"/>
      <c r="CY338" s="40"/>
      <c r="CZ338" s="40"/>
      <c r="DA338" s="40"/>
      <c r="DB338" s="40"/>
      <c r="DC338" s="40"/>
      <c r="DD338" s="40"/>
      <c r="DE338" s="40"/>
      <c r="DF338" s="40"/>
    </row>
    <row r="339" spans="1:110" s="37" customFormat="1" ht="25.5">
      <c r="A339" s="97">
        <v>275</v>
      </c>
      <c r="B339" s="6"/>
      <c r="C339" s="6" t="s">
        <v>5812</v>
      </c>
      <c r="D339" s="6" t="s">
        <v>5667</v>
      </c>
      <c r="E339" s="6" t="s">
        <v>5813</v>
      </c>
      <c r="F339" s="6" t="s">
        <v>5814</v>
      </c>
      <c r="G339" s="6" t="s">
        <v>2690</v>
      </c>
      <c r="H339" s="246">
        <v>4700</v>
      </c>
      <c r="I339" s="241"/>
      <c r="J339" s="241"/>
      <c r="K339" s="103">
        <v>42600</v>
      </c>
      <c r="L339" s="6" t="s">
        <v>5815</v>
      </c>
      <c r="M339" s="6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  <c r="CD339" s="40"/>
      <c r="CE339" s="40"/>
      <c r="CF339" s="40"/>
      <c r="CG339" s="40"/>
      <c r="CH339" s="40"/>
      <c r="CI339" s="40"/>
      <c r="CJ339" s="40"/>
      <c r="CK339" s="40"/>
      <c r="CL339" s="40"/>
      <c r="CM339" s="40"/>
      <c r="CN339" s="40"/>
      <c r="CO339" s="40"/>
      <c r="CP339" s="40"/>
      <c r="CQ339" s="40"/>
      <c r="CR339" s="40"/>
      <c r="CS339" s="40"/>
      <c r="CT339" s="40"/>
      <c r="CU339" s="40"/>
      <c r="CV339" s="40"/>
      <c r="CW339" s="40"/>
      <c r="CX339" s="40"/>
      <c r="CY339" s="40"/>
      <c r="CZ339" s="40"/>
      <c r="DA339" s="40"/>
      <c r="DB339" s="40"/>
      <c r="DC339" s="40"/>
      <c r="DD339" s="40"/>
      <c r="DE339" s="40"/>
      <c r="DF339" s="40"/>
    </row>
    <row r="340" spans="1:110" s="37" customFormat="1" ht="25.5">
      <c r="A340" s="97">
        <v>276</v>
      </c>
      <c r="B340" s="6"/>
      <c r="C340" s="6" t="s">
        <v>5816</v>
      </c>
      <c r="D340" s="6" t="s">
        <v>5667</v>
      </c>
      <c r="E340" s="6" t="s">
        <v>5817</v>
      </c>
      <c r="F340" s="6" t="s">
        <v>5818</v>
      </c>
      <c r="G340" s="6" t="s">
        <v>3061</v>
      </c>
      <c r="H340" s="246">
        <v>200</v>
      </c>
      <c r="I340" s="241"/>
      <c r="J340" s="241"/>
      <c r="K340" s="103">
        <v>42600</v>
      </c>
      <c r="L340" s="6" t="s">
        <v>5819</v>
      </c>
      <c r="M340" s="6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E340" s="40"/>
      <c r="CF340" s="40"/>
      <c r="CG340" s="40"/>
      <c r="CH340" s="40"/>
      <c r="CI340" s="40"/>
      <c r="CJ340" s="40"/>
      <c r="CK340" s="40"/>
      <c r="CL340" s="40"/>
      <c r="CM340" s="40"/>
      <c r="CN340" s="40"/>
      <c r="CO340" s="40"/>
      <c r="CP340" s="40"/>
      <c r="CQ340" s="40"/>
      <c r="CR340" s="40"/>
      <c r="CS340" s="40"/>
      <c r="CT340" s="40"/>
      <c r="CU340" s="40"/>
      <c r="CV340" s="40"/>
      <c r="CW340" s="40"/>
      <c r="CX340" s="40"/>
      <c r="CY340" s="40"/>
      <c r="CZ340" s="40"/>
      <c r="DA340" s="40"/>
      <c r="DB340" s="40"/>
      <c r="DC340" s="40"/>
      <c r="DD340" s="40"/>
      <c r="DE340" s="40"/>
      <c r="DF340" s="40"/>
    </row>
    <row r="341" spans="1:110" s="37" customFormat="1" ht="12.75">
      <c r="A341" s="97"/>
      <c r="B341" s="6"/>
      <c r="C341" s="6"/>
      <c r="D341" s="6"/>
      <c r="E341" s="6"/>
      <c r="F341" s="6"/>
      <c r="G341" s="6" t="s">
        <v>2690</v>
      </c>
      <c r="H341" s="246">
        <v>3000</v>
      </c>
      <c r="I341" s="241"/>
      <c r="J341" s="241"/>
      <c r="K341" s="6"/>
      <c r="L341" s="6"/>
      <c r="M341" s="6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E341" s="40"/>
      <c r="CF341" s="40"/>
      <c r="CG341" s="40"/>
      <c r="CH341" s="40"/>
      <c r="CI341" s="40"/>
      <c r="CJ341" s="40"/>
      <c r="CK341" s="40"/>
      <c r="CL341" s="40"/>
      <c r="CM341" s="40"/>
      <c r="CN341" s="40"/>
      <c r="CO341" s="40"/>
      <c r="CP341" s="40"/>
      <c r="CQ341" s="40"/>
      <c r="CR341" s="40"/>
      <c r="CS341" s="40"/>
      <c r="CT341" s="40"/>
      <c r="CU341" s="40"/>
      <c r="CV341" s="40"/>
      <c r="CW341" s="40"/>
      <c r="CX341" s="40"/>
      <c r="CY341" s="40"/>
      <c r="CZ341" s="40"/>
      <c r="DA341" s="40"/>
      <c r="DB341" s="40"/>
      <c r="DC341" s="40"/>
      <c r="DD341" s="40"/>
      <c r="DE341" s="40"/>
      <c r="DF341" s="40"/>
    </row>
    <row r="342" spans="1:110" s="37" customFormat="1" ht="25.5">
      <c r="A342" s="97">
        <v>277</v>
      </c>
      <c r="B342" s="6"/>
      <c r="C342" s="6" t="s">
        <v>5820</v>
      </c>
      <c r="D342" s="6" t="s">
        <v>5667</v>
      </c>
      <c r="E342" s="6" t="s">
        <v>5821</v>
      </c>
      <c r="F342" s="6" t="s">
        <v>5822</v>
      </c>
      <c r="G342" s="6" t="s">
        <v>3061</v>
      </c>
      <c r="H342" s="246">
        <v>200</v>
      </c>
      <c r="I342" s="241"/>
      <c r="J342" s="241"/>
      <c r="K342" s="103">
        <v>42600</v>
      </c>
      <c r="L342" s="6" t="s">
        <v>5823</v>
      </c>
      <c r="M342" s="6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40"/>
      <c r="CF342" s="40"/>
      <c r="CG342" s="40"/>
      <c r="CH342" s="40"/>
      <c r="CI342" s="40"/>
      <c r="CJ342" s="40"/>
      <c r="CK342" s="40"/>
      <c r="CL342" s="40"/>
      <c r="CM342" s="40"/>
      <c r="CN342" s="40"/>
      <c r="CO342" s="40"/>
      <c r="CP342" s="40"/>
      <c r="CQ342" s="40"/>
      <c r="CR342" s="40"/>
      <c r="CS342" s="40"/>
      <c r="CT342" s="40"/>
      <c r="CU342" s="40"/>
      <c r="CV342" s="40"/>
      <c r="CW342" s="40"/>
      <c r="CX342" s="40"/>
      <c r="CY342" s="40"/>
      <c r="CZ342" s="40"/>
      <c r="DA342" s="40"/>
      <c r="DB342" s="40"/>
      <c r="DC342" s="40"/>
      <c r="DD342" s="40"/>
      <c r="DE342" s="40"/>
      <c r="DF342" s="40"/>
    </row>
    <row r="343" spans="1:110" s="37" customFormat="1" ht="12.75">
      <c r="A343" s="97"/>
      <c r="B343" s="6"/>
      <c r="C343" s="6"/>
      <c r="D343" s="6"/>
      <c r="E343" s="6"/>
      <c r="F343" s="6"/>
      <c r="G343" s="6" t="s">
        <v>2690</v>
      </c>
      <c r="H343" s="246">
        <v>5000</v>
      </c>
      <c r="I343" s="241"/>
      <c r="J343" s="241"/>
      <c r="K343" s="6"/>
      <c r="L343" s="6"/>
      <c r="M343" s="6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40"/>
      <c r="CF343" s="40"/>
      <c r="CG343" s="40"/>
      <c r="CH343" s="40"/>
      <c r="CI343" s="40"/>
      <c r="CJ343" s="40"/>
      <c r="CK343" s="40"/>
      <c r="CL343" s="40"/>
      <c r="CM343" s="40"/>
      <c r="CN343" s="40"/>
      <c r="CO343" s="40"/>
      <c r="CP343" s="40"/>
      <c r="CQ343" s="40"/>
      <c r="CR343" s="40"/>
      <c r="CS343" s="40"/>
      <c r="CT343" s="40"/>
      <c r="CU343" s="40"/>
      <c r="CV343" s="40"/>
      <c r="CW343" s="40"/>
      <c r="CX343" s="40"/>
      <c r="CY343" s="40"/>
      <c r="CZ343" s="40"/>
      <c r="DA343" s="40"/>
      <c r="DB343" s="40"/>
      <c r="DC343" s="40"/>
      <c r="DD343" s="40"/>
      <c r="DE343" s="40"/>
      <c r="DF343" s="40"/>
    </row>
    <row r="344" spans="1:110" s="37" customFormat="1" ht="25.5">
      <c r="A344" s="97">
        <v>278</v>
      </c>
      <c r="B344" s="6"/>
      <c r="C344" s="6" t="s">
        <v>5824</v>
      </c>
      <c r="D344" s="6" t="s">
        <v>5667</v>
      </c>
      <c r="E344" s="6" t="s">
        <v>5825</v>
      </c>
      <c r="F344" s="6" t="s">
        <v>5826</v>
      </c>
      <c r="G344" s="6" t="s">
        <v>2690</v>
      </c>
      <c r="H344" s="246">
        <v>5000</v>
      </c>
      <c r="I344" s="241"/>
      <c r="J344" s="241"/>
      <c r="K344" s="103">
        <v>42600</v>
      </c>
      <c r="L344" s="6" t="s">
        <v>5827</v>
      </c>
      <c r="M344" s="6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40"/>
      <c r="CF344" s="40"/>
      <c r="CG344" s="40"/>
      <c r="CH344" s="40"/>
      <c r="CI344" s="40"/>
      <c r="CJ344" s="40"/>
      <c r="CK344" s="40"/>
      <c r="CL344" s="40"/>
      <c r="CM344" s="40"/>
      <c r="CN344" s="40"/>
      <c r="CO344" s="40"/>
      <c r="CP344" s="40"/>
      <c r="CQ344" s="40"/>
      <c r="CR344" s="40"/>
      <c r="CS344" s="40"/>
      <c r="CT344" s="40"/>
      <c r="CU344" s="40"/>
      <c r="CV344" s="40"/>
      <c r="CW344" s="40"/>
      <c r="CX344" s="40"/>
      <c r="CY344" s="40"/>
      <c r="CZ344" s="40"/>
      <c r="DA344" s="40"/>
      <c r="DB344" s="40"/>
      <c r="DC344" s="40"/>
      <c r="DD344" s="40"/>
      <c r="DE344" s="40"/>
      <c r="DF344" s="40"/>
    </row>
    <row r="345" spans="1:110" s="37" customFormat="1" ht="25.5">
      <c r="A345" s="97">
        <v>279</v>
      </c>
      <c r="B345" s="6"/>
      <c r="C345" s="6" t="s">
        <v>5828</v>
      </c>
      <c r="D345" s="6" t="s">
        <v>5574</v>
      </c>
      <c r="E345" s="6" t="s">
        <v>5829</v>
      </c>
      <c r="F345" s="6" t="s">
        <v>5830</v>
      </c>
      <c r="G345" s="6" t="s">
        <v>2690</v>
      </c>
      <c r="H345" s="246">
        <v>3000</v>
      </c>
      <c r="I345" s="241"/>
      <c r="J345" s="241"/>
      <c r="K345" s="103">
        <v>42613</v>
      </c>
      <c r="L345" s="6" t="s">
        <v>5831</v>
      </c>
      <c r="M345" s="6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40"/>
      <c r="CF345" s="40"/>
      <c r="CG345" s="40"/>
      <c r="CH345" s="40"/>
      <c r="CI345" s="40"/>
      <c r="CJ345" s="40"/>
      <c r="CK345" s="40"/>
      <c r="CL345" s="40"/>
      <c r="CM345" s="40"/>
      <c r="CN345" s="40"/>
      <c r="CO345" s="40"/>
      <c r="CP345" s="40"/>
      <c r="CQ345" s="40"/>
      <c r="CR345" s="40"/>
      <c r="CS345" s="40"/>
      <c r="CT345" s="40"/>
      <c r="CU345" s="40"/>
      <c r="CV345" s="40"/>
      <c r="CW345" s="40"/>
      <c r="CX345" s="40"/>
      <c r="CY345" s="40"/>
      <c r="CZ345" s="40"/>
      <c r="DA345" s="40"/>
      <c r="DB345" s="40"/>
      <c r="DC345" s="40"/>
      <c r="DD345" s="40"/>
      <c r="DE345" s="40"/>
      <c r="DF345" s="40"/>
    </row>
    <row r="346" spans="1:110" s="37" customFormat="1" ht="25.5">
      <c r="A346" s="97">
        <v>280</v>
      </c>
      <c r="B346" s="6"/>
      <c r="C346" s="6" t="s">
        <v>5832</v>
      </c>
      <c r="D346" s="6" t="s">
        <v>5574</v>
      </c>
      <c r="E346" s="6" t="s">
        <v>5833</v>
      </c>
      <c r="F346" s="6" t="s">
        <v>5834</v>
      </c>
      <c r="G346" s="6" t="s">
        <v>2784</v>
      </c>
      <c r="H346" s="246">
        <v>200</v>
      </c>
      <c r="I346" s="241"/>
      <c r="J346" s="241"/>
      <c r="K346" s="103">
        <v>42613</v>
      </c>
      <c r="L346" s="6" t="s">
        <v>5835</v>
      </c>
      <c r="M346" s="6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40"/>
      <c r="CF346" s="40"/>
      <c r="CG346" s="40"/>
      <c r="CH346" s="40"/>
      <c r="CI346" s="40"/>
      <c r="CJ346" s="40"/>
      <c r="CK346" s="40"/>
      <c r="CL346" s="40"/>
      <c r="CM346" s="40"/>
      <c r="CN346" s="40"/>
      <c r="CO346" s="40"/>
      <c r="CP346" s="40"/>
      <c r="CQ346" s="40"/>
      <c r="CR346" s="40"/>
      <c r="CS346" s="40"/>
      <c r="CT346" s="40"/>
      <c r="CU346" s="40"/>
      <c r="CV346" s="40"/>
      <c r="CW346" s="40"/>
      <c r="CX346" s="40"/>
      <c r="CY346" s="40"/>
      <c r="CZ346" s="40"/>
      <c r="DA346" s="40"/>
      <c r="DB346" s="40"/>
      <c r="DC346" s="40"/>
      <c r="DD346" s="40"/>
      <c r="DE346" s="40"/>
      <c r="DF346" s="40"/>
    </row>
    <row r="347" spans="1:110" s="37" customFormat="1" ht="12.75">
      <c r="A347" s="97"/>
      <c r="B347" s="6"/>
      <c r="C347" s="6"/>
      <c r="D347" s="6"/>
      <c r="E347" s="6"/>
      <c r="F347" s="6"/>
      <c r="G347" s="6" t="s">
        <v>2690</v>
      </c>
      <c r="H347" s="246">
        <v>5000</v>
      </c>
      <c r="I347" s="241"/>
      <c r="J347" s="241"/>
      <c r="K347" s="6"/>
      <c r="L347" s="6"/>
      <c r="M347" s="6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0"/>
      <c r="CC347" s="40"/>
      <c r="CD347" s="40"/>
      <c r="CE347" s="40"/>
      <c r="CF347" s="40"/>
      <c r="CG347" s="40"/>
      <c r="CH347" s="40"/>
      <c r="CI347" s="40"/>
      <c r="CJ347" s="40"/>
      <c r="CK347" s="40"/>
      <c r="CL347" s="40"/>
      <c r="CM347" s="40"/>
      <c r="CN347" s="40"/>
      <c r="CO347" s="40"/>
      <c r="CP347" s="40"/>
      <c r="CQ347" s="40"/>
      <c r="CR347" s="40"/>
      <c r="CS347" s="40"/>
      <c r="CT347" s="40"/>
      <c r="CU347" s="40"/>
      <c r="CV347" s="40"/>
      <c r="CW347" s="40"/>
      <c r="CX347" s="40"/>
      <c r="CY347" s="40"/>
      <c r="CZ347" s="40"/>
      <c r="DA347" s="40"/>
      <c r="DB347" s="40"/>
      <c r="DC347" s="40"/>
      <c r="DD347" s="40"/>
      <c r="DE347" s="40"/>
      <c r="DF347" s="40"/>
    </row>
    <row r="348" spans="1:110" s="37" customFormat="1" ht="25.5">
      <c r="A348" s="97">
        <v>281</v>
      </c>
      <c r="B348" s="6"/>
      <c r="C348" s="6" t="s">
        <v>5836</v>
      </c>
      <c r="D348" s="6" t="s">
        <v>5574</v>
      </c>
      <c r="E348" s="6" t="s">
        <v>5837</v>
      </c>
      <c r="F348" s="103">
        <v>42613</v>
      </c>
      <c r="G348" s="6" t="s">
        <v>2784</v>
      </c>
      <c r="H348" s="246">
        <v>200</v>
      </c>
      <c r="I348" s="241"/>
      <c r="J348" s="241"/>
      <c r="K348" s="103">
        <v>42613</v>
      </c>
      <c r="L348" s="6" t="s">
        <v>5838</v>
      </c>
      <c r="M348" s="6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  <c r="CD348" s="40"/>
      <c r="CE348" s="40"/>
      <c r="CF348" s="40"/>
      <c r="CG348" s="40"/>
      <c r="CH348" s="40"/>
      <c r="CI348" s="40"/>
      <c r="CJ348" s="40"/>
      <c r="CK348" s="40"/>
      <c r="CL348" s="40"/>
      <c r="CM348" s="40"/>
      <c r="CN348" s="40"/>
      <c r="CO348" s="40"/>
      <c r="CP348" s="40"/>
      <c r="CQ348" s="40"/>
      <c r="CR348" s="40"/>
      <c r="CS348" s="40"/>
      <c r="CT348" s="40"/>
      <c r="CU348" s="40"/>
      <c r="CV348" s="40"/>
      <c r="CW348" s="40"/>
      <c r="CX348" s="40"/>
      <c r="CY348" s="40"/>
      <c r="CZ348" s="40"/>
      <c r="DA348" s="40"/>
      <c r="DB348" s="40"/>
      <c r="DC348" s="40"/>
      <c r="DD348" s="40"/>
      <c r="DE348" s="40"/>
      <c r="DF348" s="40"/>
    </row>
    <row r="349" spans="1:110" s="37" customFormat="1" ht="12.75">
      <c r="A349" s="97"/>
      <c r="B349" s="6"/>
      <c r="C349" s="6"/>
      <c r="D349" s="6"/>
      <c r="E349" s="6"/>
      <c r="F349" s="6"/>
      <c r="G349" s="6" t="s">
        <v>2690</v>
      </c>
      <c r="H349" s="246">
        <v>5000</v>
      </c>
      <c r="I349" s="241"/>
      <c r="J349" s="241"/>
      <c r="K349" s="6"/>
      <c r="L349" s="6"/>
      <c r="M349" s="6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40"/>
      <c r="CF349" s="40"/>
      <c r="CG349" s="40"/>
      <c r="CH349" s="40"/>
      <c r="CI349" s="40"/>
      <c r="CJ349" s="40"/>
      <c r="CK349" s="40"/>
      <c r="CL349" s="40"/>
      <c r="CM349" s="40"/>
      <c r="CN349" s="40"/>
      <c r="CO349" s="40"/>
      <c r="CP349" s="40"/>
      <c r="CQ349" s="40"/>
      <c r="CR349" s="40"/>
      <c r="CS349" s="40"/>
      <c r="CT349" s="40"/>
      <c r="CU349" s="40"/>
      <c r="CV349" s="40"/>
      <c r="CW349" s="40"/>
      <c r="CX349" s="40"/>
      <c r="CY349" s="40"/>
      <c r="CZ349" s="40"/>
      <c r="DA349" s="40"/>
      <c r="DB349" s="40"/>
      <c r="DC349" s="40"/>
      <c r="DD349" s="40"/>
      <c r="DE349" s="40"/>
      <c r="DF349" s="40"/>
    </row>
    <row r="350" spans="1:110" s="37" customFormat="1" ht="25.5">
      <c r="A350" s="97">
        <v>282</v>
      </c>
      <c r="B350" s="6"/>
      <c r="C350" s="6" t="s">
        <v>5839</v>
      </c>
      <c r="D350" s="6" t="s">
        <v>5245</v>
      </c>
      <c r="E350" s="6" t="s">
        <v>5840</v>
      </c>
      <c r="F350" s="6" t="s">
        <v>5841</v>
      </c>
      <c r="G350" s="6" t="s">
        <v>2690</v>
      </c>
      <c r="H350" s="241"/>
      <c r="I350" s="241"/>
      <c r="J350" s="246">
        <v>2700</v>
      </c>
      <c r="K350" s="103">
        <v>42618</v>
      </c>
      <c r="L350" s="6" t="s">
        <v>5842</v>
      </c>
      <c r="M350" s="6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  <c r="CD350" s="40"/>
      <c r="CE350" s="40"/>
      <c r="CF350" s="40"/>
      <c r="CG350" s="40"/>
      <c r="CH350" s="40"/>
      <c r="CI350" s="40"/>
      <c r="CJ350" s="40"/>
      <c r="CK350" s="40"/>
      <c r="CL350" s="40"/>
      <c r="CM350" s="40"/>
      <c r="CN350" s="40"/>
      <c r="CO350" s="40"/>
      <c r="CP350" s="40"/>
      <c r="CQ350" s="40"/>
      <c r="CR350" s="40"/>
      <c r="CS350" s="40"/>
      <c r="CT350" s="40"/>
      <c r="CU350" s="40"/>
      <c r="CV350" s="40"/>
      <c r="CW350" s="40"/>
      <c r="CX350" s="40"/>
      <c r="CY350" s="40"/>
      <c r="CZ350" s="40"/>
      <c r="DA350" s="40"/>
      <c r="DB350" s="40"/>
      <c r="DC350" s="40"/>
      <c r="DD350" s="40"/>
      <c r="DE350" s="40"/>
      <c r="DF350" s="40"/>
    </row>
    <row r="351" spans="1:110" s="37" customFormat="1" ht="12.75">
      <c r="A351" s="97">
        <v>283</v>
      </c>
      <c r="B351" s="6"/>
      <c r="C351" s="6" t="s">
        <v>5843</v>
      </c>
      <c r="D351" s="6" t="s">
        <v>5245</v>
      </c>
      <c r="E351" s="6" t="s">
        <v>5844</v>
      </c>
      <c r="F351" s="6" t="s">
        <v>5845</v>
      </c>
      <c r="G351" s="6" t="s">
        <v>2784</v>
      </c>
      <c r="H351" s="241"/>
      <c r="I351" s="241"/>
      <c r="J351" s="246">
        <v>19440</v>
      </c>
      <c r="K351" s="103">
        <v>42620</v>
      </c>
      <c r="L351" s="6" t="s">
        <v>5846</v>
      </c>
      <c r="M351" s="6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0"/>
      <c r="CC351" s="40"/>
      <c r="CD351" s="40"/>
      <c r="CE351" s="40"/>
      <c r="CF351" s="40"/>
      <c r="CG351" s="40"/>
      <c r="CH351" s="40"/>
      <c r="CI351" s="40"/>
      <c r="CJ351" s="40"/>
      <c r="CK351" s="40"/>
      <c r="CL351" s="40"/>
      <c r="CM351" s="40"/>
      <c r="CN351" s="40"/>
      <c r="CO351" s="40"/>
      <c r="CP351" s="40"/>
      <c r="CQ351" s="40"/>
      <c r="CR351" s="40"/>
      <c r="CS351" s="40"/>
      <c r="CT351" s="40"/>
      <c r="CU351" s="40"/>
      <c r="CV351" s="40"/>
      <c r="CW351" s="40"/>
      <c r="CX351" s="40"/>
      <c r="CY351" s="40"/>
      <c r="CZ351" s="40"/>
      <c r="DA351" s="40"/>
      <c r="DB351" s="40"/>
      <c r="DC351" s="40"/>
      <c r="DD351" s="40"/>
      <c r="DE351" s="40"/>
      <c r="DF351" s="40"/>
    </row>
    <row r="352" spans="1:110" s="37" customFormat="1" ht="25.5">
      <c r="A352" s="97"/>
      <c r="B352" s="6"/>
      <c r="C352" s="6" t="s">
        <v>5847</v>
      </c>
      <c r="D352" s="6"/>
      <c r="E352" s="6"/>
      <c r="F352" s="6"/>
      <c r="G352" s="6"/>
      <c r="H352" s="241"/>
      <c r="I352" s="241"/>
      <c r="J352" s="246"/>
      <c r="K352" s="6"/>
      <c r="L352" s="6"/>
      <c r="M352" s="6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40"/>
      <c r="CB352" s="40"/>
      <c r="CC352" s="40"/>
      <c r="CD352" s="40"/>
      <c r="CE352" s="40"/>
      <c r="CF352" s="40"/>
      <c r="CG352" s="40"/>
      <c r="CH352" s="40"/>
      <c r="CI352" s="40"/>
      <c r="CJ352" s="40"/>
      <c r="CK352" s="40"/>
      <c r="CL352" s="40"/>
      <c r="CM352" s="40"/>
      <c r="CN352" s="40"/>
      <c r="CO352" s="40"/>
      <c r="CP352" s="40"/>
      <c r="CQ352" s="40"/>
      <c r="CR352" s="40"/>
      <c r="CS352" s="40"/>
      <c r="CT352" s="40"/>
      <c r="CU352" s="40"/>
      <c r="CV352" s="40"/>
      <c r="CW352" s="40"/>
      <c r="CX352" s="40"/>
      <c r="CY352" s="40"/>
      <c r="CZ352" s="40"/>
      <c r="DA352" s="40"/>
      <c r="DB352" s="40"/>
      <c r="DC352" s="40"/>
      <c r="DD352" s="40"/>
      <c r="DE352" s="40"/>
      <c r="DF352" s="40"/>
    </row>
    <row r="353" spans="1:110" s="37" customFormat="1" ht="12.75">
      <c r="A353" s="97"/>
      <c r="B353" s="6"/>
      <c r="C353" s="6" t="s">
        <v>5848</v>
      </c>
      <c r="D353" s="6"/>
      <c r="E353" s="6"/>
      <c r="F353" s="6"/>
      <c r="G353" s="6"/>
      <c r="H353" s="241"/>
      <c r="I353" s="241"/>
      <c r="J353" s="246"/>
      <c r="K353" s="6"/>
      <c r="L353" s="6"/>
      <c r="M353" s="6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40"/>
      <c r="CB353" s="40"/>
      <c r="CC353" s="40"/>
      <c r="CD353" s="40"/>
      <c r="CE353" s="40"/>
      <c r="CF353" s="40"/>
      <c r="CG353" s="40"/>
      <c r="CH353" s="40"/>
      <c r="CI353" s="40"/>
      <c r="CJ353" s="40"/>
      <c r="CK353" s="40"/>
      <c r="CL353" s="40"/>
      <c r="CM353" s="40"/>
      <c r="CN353" s="40"/>
      <c r="CO353" s="40"/>
      <c r="CP353" s="40"/>
      <c r="CQ353" s="40"/>
      <c r="CR353" s="40"/>
      <c r="CS353" s="40"/>
      <c r="CT353" s="40"/>
      <c r="CU353" s="40"/>
      <c r="CV353" s="40"/>
      <c r="CW353" s="40"/>
      <c r="CX353" s="40"/>
      <c r="CY353" s="40"/>
      <c r="CZ353" s="40"/>
      <c r="DA353" s="40"/>
      <c r="DB353" s="40"/>
      <c r="DC353" s="40"/>
      <c r="DD353" s="40"/>
      <c r="DE353" s="40"/>
      <c r="DF353" s="40"/>
    </row>
    <row r="354" spans="1:110" s="37" customFormat="1" ht="25.5">
      <c r="A354" s="97">
        <v>284</v>
      </c>
      <c r="B354" s="6"/>
      <c r="C354" s="6" t="s">
        <v>5849</v>
      </c>
      <c r="D354" s="6" t="s">
        <v>5245</v>
      </c>
      <c r="E354" s="6" t="s">
        <v>5850</v>
      </c>
      <c r="F354" s="6" t="s">
        <v>5851</v>
      </c>
      <c r="G354" s="6" t="s">
        <v>2784</v>
      </c>
      <c r="H354" s="241"/>
      <c r="I354" s="241"/>
      <c r="J354" s="246">
        <v>3125</v>
      </c>
      <c r="K354" s="103">
        <v>42618</v>
      </c>
      <c r="L354" s="6" t="s">
        <v>5852</v>
      </c>
      <c r="M354" s="6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  <c r="BX354" s="40"/>
      <c r="BY354" s="40"/>
      <c r="BZ354" s="40"/>
      <c r="CA354" s="40"/>
      <c r="CB354" s="40"/>
      <c r="CC354" s="40"/>
      <c r="CD354" s="40"/>
      <c r="CE354" s="40"/>
      <c r="CF354" s="40"/>
      <c r="CG354" s="40"/>
      <c r="CH354" s="40"/>
      <c r="CI354" s="40"/>
      <c r="CJ354" s="40"/>
      <c r="CK354" s="40"/>
      <c r="CL354" s="40"/>
      <c r="CM354" s="40"/>
      <c r="CN354" s="40"/>
      <c r="CO354" s="40"/>
      <c r="CP354" s="40"/>
      <c r="CQ354" s="40"/>
      <c r="CR354" s="40"/>
      <c r="CS354" s="40"/>
      <c r="CT354" s="40"/>
      <c r="CU354" s="40"/>
      <c r="CV354" s="40"/>
      <c r="CW354" s="40"/>
      <c r="CX354" s="40"/>
      <c r="CY354" s="40"/>
      <c r="CZ354" s="40"/>
      <c r="DA354" s="40"/>
      <c r="DB354" s="40"/>
      <c r="DC354" s="40"/>
      <c r="DD354" s="40"/>
      <c r="DE354" s="40"/>
      <c r="DF354" s="40"/>
    </row>
    <row r="355" spans="1:110" s="37" customFormat="1" ht="25.5">
      <c r="A355" s="97">
        <v>285</v>
      </c>
      <c r="B355" s="6"/>
      <c r="C355" s="6" t="s">
        <v>5853</v>
      </c>
      <c r="D355" s="6" t="s">
        <v>5245</v>
      </c>
      <c r="E355" s="6" t="s">
        <v>5854</v>
      </c>
      <c r="F355" s="6" t="s">
        <v>5855</v>
      </c>
      <c r="G355" s="6" t="s">
        <v>2690</v>
      </c>
      <c r="H355" s="241"/>
      <c r="I355" s="241"/>
      <c r="J355" s="246">
        <v>5000</v>
      </c>
      <c r="K355" s="103">
        <v>42618</v>
      </c>
      <c r="L355" s="6" t="s">
        <v>5856</v>
      </c>
      <c r="M355" s="6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  <c r="CD355" s="40"/>
      <c r="CE355" s="40"/>
      <c r="CF355" s="40"/>
      <c r="CG355" s="40"/>
      <c r="CH355" s="40"/>
      <c r="CI355" s="40"/>
      <c r="CJ355" s="40"/>
      <c r="CK355" s="40"/>
      <c r="CL355" s="40"/>
      <c r="CM355" s="40"/>
      <c r="CN355" s="40"/>
      <c r="CO355" s="40"/>
      <c r="CP355" s="40"/>
      <c r="CQ355" s="40"/>
      <c r="CR355" s="40"/>
      <c r="CS355" s="40"/>
      <c r="CT355" s="40"/>
      <c r="CU355" s="40"/>
      <c r="CV355" s="40"/>
      <c r="CW355" s="40"/>
      <c r="CX355" s="40"/>
      <c r="CY355" s="40"/>
      <c r="CZ355" s="40"/>
      <c r="DA355" s="40"/>
      <c r="DB355" s="40"/>
      <c r="DC355" s="40"/>
      <c r="DD355" s="40"/>
      <c r="DE355" s="40"/>
      <c r="DF355" s="40"/>
    </row>
    <row r="356" spans="1:110" s="37" customFormat="1" ht="25.5">
      <c r="A356" s="97">
        <v>286</v>
      </c>
      <c r="B356" s="6"/>
      <c r="C356" s="6" t="s">
        <v>5857</v>
      </c>
      <c r="D356" s="6" t="s">
        <v>5245</v>
      </c>
      <c r="E356" s="6" t="s">
        <v>5858</v>
      </c>
      <c r="F356" s="6" t="s">
        <v>5859</v>
      </c>
      <c r="G356" s="6" t="s">
        <v>2690</v>
      </c>
      <c r="H356" s="241"/>
      <c r="I356" s="241"/>
      <c r="J356" s="246">
        <v>4070</v>
      </c>
      <c r="K356" s="103">
        <v>42619</v>
      </c>
      <c r="L356" s="6" t="s">
        <v>5860</v>
      </c>
      <c r="M356" s="6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  <c r="CB356" s="40"/>
      <c r="CC356" s="40"/>
      <c r="CD356" s="40"/>
      <c r="CE356" s="40"/>
      <c r="CF356" s="40"/>
      <c r="CG356" s="40"/>
      <c r="CH356" s="40"/>
      <c r="CI356" s="40"/>
      <c r="CJ356" s="40"/>
      <c r="CK356" s="40"/>
      <c r="CL356" s="40"/>
      <c r="CM356" s="40"/>
      <c r="CN356" s="40"/>
      <c r="CO356" s="40"/>
      <c r="CP356" s="40"/>
      <c r="CQ356" s="40"/>
      <c r="CR356" s="40"/>
      <c r="CS356" s="40"/>
      <c r="CT356" s="40"/>
      <c r="CU356" s="40"/>
      <c r="CV356" s="40"/>
      <c r="CW356" s="40"/>
      <c r="CX356" s="40"/>
      <c r="CY356" s="40"/>
      <c r="CZ356" s="40"/>
      <c r="DA356" s="40"/>
      <c r="DB356" s="40"/>
      <c r="DC356" s="40"/>
      <c r="DD356" s="40"/>
      <c r="DE356" s="40"/>
      <c r="DF356" s="40"/>
    </row>
    <row r="357" spans="1:110" s="37" customFormat="1" ht="25.5">
      <c r="A357" s="97">
        <v>287</v>
      </c>
      <c r="B357" s="6"/>
      <c r="C357" s="6" t="s">
        <v>690</v>
      </c>
      <c r="D357" s="6" t="s">
        <v>5245</v>
      </c>
      <c r="E357" s="6" t="s">
        <v>5861</v>
      </c>
      <c r="F357" s="6" t="s">
        <v>5862</v>
      </c>
      <c r="G357" s="6" t="s">
        <v>2784</v>
      </c>
      <c r="H357" s="241"/>
      <c r="I357" s="241"/>
      <c r="J357" s="246">
        <v>200</v>
      </c>
      <c r="K357" s="103">
        <v>42619</v>
      </c>
      <c r="L357" s="6" t="s">
        <v>5863</v>
      </c>
      <c r="M357" s="6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  <c r="CB357" s="40"/>
      <c r="CC357" s="40"/>
      <c r="CD357" s="40"/>
      <c r="CE357" s="40"/>
      <c r="CF357" s="40"/>
      <c r="CG357" s="40"/>
      <c r="CH357" s="40"/>
      <c r="CI357" s="40"/>
      <c r="CJ357" s="40"/>
      <c r="CK357" s="40"/>
      <c r="CL357" s="40"/>
      <c r="CM357" s="40"/>
      <c r="CN357" s="40"/>
      <c r="CO357" s="40"/>
      <c r="CP357" s="40"/>
      <c r="CQ357" s="40"/>
      <c r="CR357" s="40"/>
      <c r="CS357" s="40"/>
      <c r="CT357" s="40"/>
      <c r="CU357" s="40"/>
      <c r="CV357" s="40"/>
      <c r="CW357" s="40"/>
      <c r="CX357" s="40"/>
      <c r="CY357" s="40"/>
      <c r="CZ357" s="40"/>
      <c r="DA357" s="40"/>
      <c r="DB357" s="40"/>
      <c r="DC357" s="40"/>
      <c r="DD357" s="40"/>
      <c r="DE357" s="40"/>
      <c r="DF357" s="40"/>
    </row>
    <row r="358" spans="1:110" s="37" customFormat="1" ht="12.75">
      <c r="A358" s="97"/>
      <c r="B358" s="6"/>
      <c r="C358" s="6"/>
      <c r="D358" s="6"/>
      <c r="E358" s="6"/>
      <c r="F358" s="6"/>
      <c r="G358" s="6" t="s">
        <v>3130</v>
      </c>
      <c r="H358" s="241"/>
      <c r="I358" s="241"/>
      <c r="J358" s="246">
        <v>5000</v>
      </c>
      <c r="K358" s="6"/>
      <c r="L358" s="6"/>
      <c r="M358" s="6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  <c r="BY358" s="40"/>
      <c r="BZ358" s="40"/>
      <c r="CA358" s="40"/>
      <c r="CB358" s="40"/>
      <c r="CC358" s="40"/>
      <c r="CD358" s="40"/>
      <c r="CE358" s="40"/>
      <c r="CF358" s="40"/>
      <c r="CG358" s="40"/>
      <c r="CH358" s="40"/>
      <c r="CI358" s="40"/>
      <c r="CJ358" s="40"/>
      <c r="CK358" s="40"/>
      <c r="CL358" s="40"/>
      <c r="CM358" s="40"/>
      <c r="CN358" s="40"/>
      <c r="CO358" s="40"/>
      <c r="CP358" s="40"/>
      <c r="CQ358" s="40"/>
      <c r="CR358" s="40"/>
      <c r="CS358" s="40"/>
      <c r="CT358" s="40"/>
      <c r="CU358" s="40"/>
      <c r="CV358" s="40"/>
      <c r="CW358" s="40"/>
      <c r="CX358" s="40"/>
      <c r="CY358" s="40"/>
      <c r="CZ358" s="40"/>
      <c r="DA358" s="40"/>
      <c r="DB358" s="40"/>
      <c r="DC358" s="40"/>
      <c r="DD358" s="40"/>
      <c r="DE358" s="40"/>
      <c r="DF358" s="40"/>
    </row>
    <row r="359" spans="1:110" s="37" customFormat="1" ht="25.5">
      <c r="A359" s="97">
        <v>288</v>
      </c>
      <c r="B359" s="6"/>
      <c r="C359" s="6" t="s">
        <v>5864</v>
      </c>
      <c r="D359" s="6" t="s">
        <v>5245</v>
      </c>
      <c r="E359" s="6" t="s">
        <v>5865</v>
      </c>
      <c r="F359" s="6" t="s">
        <v>5866</v>
      </c>
      <c r="G359" s="6" t="s">
        <v>3130</v>
      </c>
      <c r="H359" s="241"/>
      <c r="I359" s="241"/>
      <c r="J359" s="246">
        <v>4450</v>
      </c>
      <c r="K359" s="103">
        <v>42621</v>
      </c>
      <c r="L359" s="6" t="s">
        <v>5867</v>
      </c>
      <c r="M359" s="6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0"/>
      <c r="CC359" s="40"/>
      <c r="CD359" s="40"/>
      <c r="CE359" s="40"/>
      <c r="CF359" s="40"/>
      <c r="CG359" s="40"/>
      <c r="CH359" s="40"/>
      <c r="CI359" s="40"/>
      <c r="CJ359" s="40"/>
      <c r="CK359" s="40"/>
      <c r="CL359" s="40"/>
      <c r="CM359" s="40"/>
      <c r="CN359" s="40"/>
      <c r="CO359" s="40"/>
      <c r="CP359" s="40"/>
      <c r="CQ359" s="40"/>
      <c r="CR359" s="40"/>
      <c r="CS359" s="40"/>
      <c r="CT359" s="40"/>
      <c r="CU359" s="40"/>
      <c r="CV359" s="40"/>
      <c r="CW359" s="40"/>
      <c r="CX359" s="40"/>
      <c r="CY359" s="40"/>
      <c r="CZ359" s="40"/>
      <c r="DA359" s="40"/>
      <c r="DB359" s="40"/>
      <c r="DC359" s="40"/>
      <c r="DD359" s="40"/>
      <c r="DE359" s="40"/>
      <c r="DF359" s="40"/>
    </row>
    <row r="360" spans="1:110" s="37" customFormat="1" ht="25.5">
      <c r="A360" s="97">
        <v>289</v>
      </c>
      <c r="B360" s="6"/>
      <c r="C360" s="6" t="s">
        <v>5868</v>
      </c>
      <c r="D360" s="6" t="s">
        <v>5245</v>
      </c>
      <c r="E360" s="6" t="s">
        <v>5869</v>
      </c>
      <c r="F360" s="6" t="s">
        <v>5870</v>
      </c>
      <c r="G360" s="6" t="s">
        <v>2784</v>
      </c>
      <c r="H360" s="241"/>
      <c r="I360" s="241"/>
      <c r="J360" s="246">
        <v>200</v>
      </c>
      <c r="K360" s="103">
        <v>42618</v>
      </c>
      <c r="L360" s="6" t="s">
        <v>5871</v>
      </c>
      <c r="M360" s="6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  <c r="BX360" s="40"/>
      <c r="BY360" s="40"/>
      <c r="BZ360" s="40"/>
      <c r="CA360" s="40"/>
      <c r="CB360" s="40"/>
      <c r="CC360" s="40"/>
      <c r="CD360" s="40"/>
      <c r="CE360" s="40"/>
      <c r="CF360" s="40"/>
      <c r="CG360" s="40"/>
      <c r="CH360" s="40"/>
      <c r="CI360" s="40"/>
      <c r="CJ360" s="40"/>
      <c r="CK360" s="40"/>
      <c r="CL360" s="40"/>
      <c r="CM360" s="40"/>
      <c r="CN360" s="40"/>
      <c r="CO360" s="40"/>
      <c r="CP360" s="40"/>
      <c r="CQ360" s="40"/>
      <c r="CR360" s="40"/>
      <c r="CS360" s="40"/>
      <c r="CT360" s="40"/>
      <c r="CU360" s="40"/>
      <c r="CV360" s="40"/>
      <c r="CW360" s="40"/>
      <c r="CX360" s="40"/>
      <c r="CY360" s="40"/>
      <c r="CZ360" s="40"/>
      <c r="DA360" s="40"/>
      <c r="DB360" s="40"/>
      <c r="DC360" s="40"/>
      <c r="DD360" s="40"/>
      <c r="DE360" s="40"/>
      <c r="DF360" s="40"/>
    </row>
    <row r="361" spans="1:110" s="37" customFormat="1" ht="12.75">
      <c r="A361" s="97"/>
      <c r="B361" s="6"/>
      <c r="C361" s="6"/>
      <c r="D361" s="6"/>
      <c r="E361" s="6"/>
      <c r="F361" s="6"/>
      <c r="G361" s="6" t="s">
        <v>3130</v>
      </c>
      <c r="H361" s="241"/>
      <c r="I361" s="241"/>
      <c r="J361" s="246">
        <v>5000</v>
      </c>
      <c r="K361" s="6"/>
      <c r="L361" s="6"/>
      <c r="M361" s="6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0"/>
      <c r="CC361" s="40"/>
      <c r="CD361" s="40"/>
      <c r="CE361" s="40"/>
      <c r="CF361" s="40"/>
      <c r="CG361" s="40"/>
      <c r="CH361" s="40"/>
      <c r="CI361" s="40"/>
      <c r="CJ361" s="40"/>
      <c r="CK361" s="40"/>
      <c r="CL361" s="40"/>
      <c r="CM361" s="40"/>
      <c r="CN361" s="40"/>
      <c r="CO361" s="40"/>
      <c r="CP361" s="40"/>
      <c r="CQ361" s="40"/>
      <c r="CR361" s="40"/>
      <c r="CS361" s="40"/>
      <c r="CT361" s="40"/>
      <c r="CU361" s="40"/>
      <c r="CV361" s="40"/>
      <c r="CW361" s="40"/>
      <c r="CX361" s="40"/>
      <c r="CY361" s="40"/>
      <c r="CZ361" s="40"/>
      <c r="DA361" s="40"/>
      <c r="DB361" s="40"/>
      <c r="DC361" s="40"/>
      <c r="DD361" s="40"/>
      <c r="DE361" s="40"/>
      <c r="DF361" s="40"/>
    </row>
    <row r="362" spans="1:110" s="37" customFormat="1" ht="25.5">
      <c r="A362" s="97">
        <v>290</v>
      </c>
      <c r="B362" s="6"/>
      <c r="C362" s="6" t="s">
        <v>5864</v>
      </c>
      <c r="D362" s="6" t="s">
        <v>5245</v>
      </c>
      <c r="E362" s="6" t="s">
        <v>5872</v>
      </c>
      <c r="F362" s="6" t="s">
        <v>5873</v>
      </c>
      <c r="G362" s="6" t="s">
        <v>3130</v>
      </c>
      <c r="H362" s="241"/>
      <c r="I362" s="241"/>
      <c r="J362" s="246">
        <v>10000</v>
      </c>
      <c r="K362" s="103">
        <v>42621</v>
      </c>
      <c r="L362" s="6" t="s">
        <v>5874</v>
      </c>
      <c r="M362" s="6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40"/>
      <c r="CA362" s="40"/>
      <c r="CB362" s="40"/>
      <c r="CC362" s="40"/>
      <c r="CD362" s="40"/>
      <c r="CE362" s="40"/>
      <c r="CF362" s="40"/>
      <c r="CG362" s="40"/>
      <c r="CH362" s="40"/>
      <c r="CI362" s="40"/>
      <c r="CJ362" s="40"/>
      <c r="CK362" s="40"/>
      <c r="CL362" s="40"/>
      <c r="CM362" s="40"/>
      <c r="CN362" s="40"/>
      <c r="CO362" s="40"/>
      <c r="CP362" s="40"/>
      <c r="CQ362" s="40"/>
      <c r="CR362" s="40"/>
      <c r="CS362" s="40"/>
      <c r="CT362" s="40"/>
      <c r="CU362" s="40"/>
      <c r="CV362" s="40"/>
      <c r="CW362" s="40"/>
      <c r="CX362" s="40"/>
      <c r="CY362" s="40"/>
      <c r="CZ362" s="40"/>
      <c r="DA362" s="40"/>
      <c r="DB362" s="40"/>
      <c r="DC362" s="40"/>
      <c r="DD362" s="40"/>
      <c r="DE362" s="40"/>
      <c r="DF362" s="40"/>
    </row>
    <row r="363" spans="1:110" s="37" customFormat="1" ht="25.5">
      <c r="A363" s="97">
        <v>291</v>
      </c>
      <c r="B363" s="6"/>
      <c r="C363" s="6" t="s">
        <v>5875</v>
      </c>
      <c r="D363" s="6" t="s">
        <v>5245</v>
      </c>
      <c r="E363" s="6" t="s">
        <v>5876</v>
      </c>
      <c r="F363" s="6" t="s">
        <v>5877</v>
      </c>
      <c r="G363" s="6" t="s">
        <v>5878</v>
      </c>
      <c r="H363" s="246">
        <v>16930</v>
      </c>
      <c r="I363" s="241"/>
      <c r="J363" s="241"/>
      <c r="K363" s="103">
        <v>42620</v>
      </c>
      <c r="L363" s="6" t="s">
        <v>5879</v>
      </c>
      <c r="M363" s="6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0"/>
      <c r="CC363" s="40"/>
      <c r="CD363" s="40"/>
      <c r="CE363" s="40"/>
      <c r="CF363" s="40"/>
      <c r="CG363" s="40"/>
      <c r="CH363" s="40"/>
      <c r="CI363" s="40"/>
      <c r="CJ363" s="40"/>
      <c r="CK363" s="40"/>
      <c r="CL363" s="40"/>
      <c r="CM363" s="40"/>
      <c r="CN363" s="40"/>
      <c r="CO363" s="40"/>
      <c r="CP363" s="40"/>
      <c r="CQ363" s="40"/>
      <c r="CR363" s="40"/>
      <c r="CS363" s="40"/>
      <c r="CT363" s="40"/>
      <c r="CU363" s="40"/>
      <c r="CV363" s="40"/>
      <c r="CW363" s="40"/>
      <c r="CX363" s="40"/>
      <c r="CY363" s="40"/>
      <c r="CZ363" s="40"/>
      <c r="DA363" s="40"/>
      <c r="DB363" s="40"/>
      <c r="DC363" s="40"/>
      <c r="DD363" s="40"/>
      <c r="DE363" s="40"/>
      <c r="DF363" s="40"/>
    </row>
    <row r="364" spans="1:110" s="37" customFormat="1" ht="25.5">
      <c r="A364" s="97">
        <v>292</v>
      </c>
      <c r="B364" s="6"/>
      <c r="C364" s="6" t="s">
        <v>5880</v>
      </c>
      <c r="D364" s="6" t="s">
        <v>5351</v>
      </c>
      <c r="E364" s="6" t="s">
        <v>5881</v>
      </c>
      <c r="F364" s="6" t="s">
        <v>5882</v>
      </c>
      <c r="G364" s="6" t="s">
        <v>2784</v>
      </c>
      <c r="H364" s="246">
        <v>200</v>
      </c>
      <c r="I364" s="241"/>
      <c r="J364" s="241"/>
      <c r="K364" s="103">
        <v>42619</v>
      </c>
      <c r="L364" s="6" t="s">
        <v>5883</v>
      </c>
      <c r="M364" s="6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  <c r="BX364" s="40"/>
      <c r="BY364" s="40"/>
      <c r="BZ364" s="40"/>
      <c r="CA364" s="40"/>
      <c r="CB364" s="40"/>
      <c r="CC364" s="40"/>
      <c r="CD364" s="40"/>
      <c r="CE364" s="40"/>
      <c r="CF364" s="40"/>
      <c r="CG364" s="40"/>
      <c r="CH364" s="40"/>
      <c r="CI364" s="40"/>
      <c r="CJ364" s="40"/>
      <c r="CK364" s="40"/>
      <c r="CL364" s="40"/>
      <c r="CM364" s="40"/>
      <c r="CN364" s="40"/>
      <c r="CO364" s="40"/>
      <c r="CP364" s="40"/>
      <c r="CQ364" s="40"/>
      <c r="CR364" s="40"/>
      <c r="CS364" s="40"/>
      <c r="CT364" s="40"/>
      <c r="CU364" s="40"/>
      <c r="CV364" s="40"/>
      <c r="CW364" s="40"/>
      <c r="CX364" s="40"/>
      <c r="CY364" s="40"/>
      <c r="CZ364" s="40"/>
      <c r="DA364" s="40"/>
      <c r="DB364" s="40"/>
      <c r="DC364" s="40"/>
      <c r="DD364" s="40"/>
      <c r="DE364" s="40"/>
      <c r="DF364" s="40"/>
    </row>
    <row r="365" spans="1:110" s="37" customFormat="1" ht="12.75">
      <c r="A365" s="97"/>
      <c r="B365" s="6"/>
      <c r="C365" s="6"/>
      <c r="D365" s="6"/>
      <c r="E365" s="6"/>
      <c r="F365" s="6"/>
      <c r="G365" s="6" t="s">
        <v>3130</v>
      </c>
      <c r="H365" s="246">
        <v>5000</v>
      </c>
      <c r="I365" s="241"/>
      <c r="J365" s="241"/>
      <c r="K365" s="103"/>
      <c r="L365" s="6"/>
      <c r="M365" s="6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  <c r="BY365" s="40"/>
      <c r="BZ365" s="40"/>
      <c r="CA365" s="40"/>
      <c r="CB365" s="40"/>
      <c r="CC365" s="40"/>
      <c r="CD365" s="40"/>
      <c r="CE365" s="40"/>
      <c r="CF365" s="40"/>
      <c r="CG365" s="40"/>
      <c r="CH365" s="40"/>
      <c r="CI365" s="40"/>
      <c r="CJ365" s="40"/>
      <c r="CK365" s="40"/>
      <c r="CL365" s="40"/>
      <c r="CM365" s="40"/>
      <c r="CN365" s="40"/>
      <c r="CO365" s="40"/>
      <c r="CP365" s="40"/>
      <c r="CQ365" s="40"/>
      <c r="CR365" s="40"/>
      <c r="CS365" s="40"/>
      <c r="CT365" s="40"/>
      <c r="CU365" s="40"/>
      <c r="CV365" s="40"/>
      <c r="CW365" s="40"/>
      <c r="CX365" s="40"/>
      <c r="CY365" s="40"/>
      <c r="CZ365" s="40"/>
      <c r="DA365" s="40"/>
      <c r="DB365" s="40"/>
      <c r="DC365" s="40"/>
      <c r="DD365" s="40"/>
      <c r="DE365" s="40"/>
      <c r="DF365" s="40"/>
    </row>
    <row r="366" spans="1:110" s="37" customFormat="1" ht="25.5">
      <c r="A366" s="97">
        <v>293</v>
      </c>
      <c r="B366" s="6"/>
      <c r="C366" s="6" t="s">
        <v>5884</v>
      </c>
      <c r="D366" s="6" t="s">
        <v>5351</v>
      </c>
      <c r="E366" s="6" t="s">
        <v>5885</v>
      </c>
      <c r="F366" s="6" t="s">
        <v>5886</v>
      </c>
      <c r="G366" s="6" t="s">
        <v>2690</v>
      </c>
      <c r="H366" s="246">
        <v>5000</v>
      </c>
      <c r="I366" s="241"/>
      <c r="J366" s="241"/>
      <c r="K366" s="103">
        <v>42620</v>
      </c>
      <c r="L366" s="6" t="s">
        <v>5887</v>
      </c>
      <c r="M366" s="6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  <c r="BX366" s="40"/>
      <c r="BY366" s="40"/>
      <c r="BZ366" s="40"/>
      <c r="CA366" s="40"/>
      <c r="CB366" s="40"/>
      <c r="CC366" s="40"/>
      <c r="CD366" s="40"/>
      <c r="CE366" s="40"/>
      <c r="CF366" s="40"/>
      <c r="CG366" s="40"/>
      <c r="CH366" s="40"/>
      <c r="CI366" s="40"/>
      <c r="CJ366" s="40"/>
      <c r="CK366" s="40"/>
      <c r="CL366" s="40"/>
      <c r="CM366" s="40"/>
      <c r="CN366" s="40"/>
      <c r="CO366" s="40"/>
      <c r="CP366" s="40"/>
      <c r="CQ366" s="40"/>
      <c r="CR366" s="40"/>
      <c r="CS366" s="40"/>
      <c r="CT366" s="40"/>
      <c r="CU366" s="40"/>
      <c r="CV366" s="40"/>
      <c r="CW366" s="40"/>
      <c r="CX366" s="40"/>
      <c r="CY366" s="40"/>
      <c r="CZ366" s="40"/>
      <c r="DA366" s="40"/>
      <c r="DB366" s="40"/>
      <c r="DC366" s="40"/>
      <c r="DD366" s="40"/>
      <c r="DE366" s="40"/>
      <c r="DF366" s="40"/>
    </row>
    <row r="367" spans="1:110" s="37" customFormat="1" ht="25.5">
      <c r="A367" s="97">
        <v>294</v>
      </c>
      <c r="B367" s="6"/>
      <c r="C367" s="6" t="s">
        <v>5888</v>
      </c>
      <c r="D367" s="6" t="s">
        <v>5351</v>
      </c>
      <c r="E367" s="6" t="s">
        <v>5889</v>
      </c>
      <c r="F367" s="6" t="s">
        <v>5890</v>
      </c>
      <c r="G367" s="6" t="s">
        <v>2784</v>
      </c>
      <c r="H367" s="246">
        <v>200</v>
      </c>
      <c r="I367" s="241"/>
      <c r="J367" s="241"/>
      <c r="K367" s="103">
        <v>42620</v>
      </c>
      <c r="L367" s="6" t="s">
        <v>5891</v>
      </c>
      <c r="M367" s="6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40"/>
      <c r="CB367" s="40"/>
      <c r="CC367" s="40"/>
      <c r="CD367" s="40"/>
      <c r="CE367" s="40"/>
      <c r="CF367" s="40"/>
      <c r="CG367" s="40"/>
      <c r="CH367" s="40"/>
      <c r="CI367" s="40"/>
      <c r="CJ367" s="40"/>
      <c r="CK367" s="40"/>
      <c r="CL367" s="40"/>
      <c r="CM367" s="40"/>
      <c r="CN367" s="40"/>
      <c r="CO367" s="40"/>
      <c r="CP367" s="40"/>
      <c r="CQ367" s="40"/>
      <c r="CR367" s="40"/>
      <c r="CS367" s="40"/>
      <c r="CT367" s="40"/>
      <c r="CU367" s="40"/>
      <c r="CV367" s="40"/>
      <c r="CW367" s="40"/>
      <c r="CX367" s="40"/>
      <c r="CY367" s="40"/>
      <c r="CZ367" s="40"/>
      <c r="DA367" s="40"/>
      <c r="DB367" s="40"/>
      <c r="DC367" s="40"/>
      <c r="DD367" s="40"/>
      <c r="DE367" s="40"/>
      <c r="DF367" s="40"/>
    </row>
    <row r="368" spans="1:110" s="37" customFormat="1" ht="12.75">
      <c r="A368" s="97"/>
      <c r="B368" s="6"/>
      <c r="C368" s="6"/>
      <c r="D368" s="6"/>
      <c r="E368" s="6"/>
      <c r="F368" s="6"/>
      <c r="G368" s="6" t="s">
        <v>2690</v>
      </c>
      <c r="H368" s="246">
        <v>5000</v>
      </c>
      <c r="I368" s="241"/>
      <c r="J368" s="241"/>
      <c r="K368" s="103">
        <v>42620</v>
      </c>
      <c r="L368" s="6" t="s">
        <v>5892</v>
      </c>
      <c r="M368" s="6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40"/>
      <c r="BQ368" s="40"/>
      <c r="BR368" s="40"/>
      <c r="BS368" s="40"/>
      <c r="BT368" s="40"/>
      <c r="BU368" s="40"/>
      <c r="BV368" s="40"/>
      <c r="BW368" s="40"/>
      <c r="BX368" s="40"/>
      <c r="BY368" s="40"/>
      <c r="BZ368" s="40"/>
      <c r="CA368" s="40"/>
      <c r="CB368" s="40"/>
      <c r="CC368" s="40"/>
      <c r="CD368" s="40"/>
      <c r="CE368" s="40"/>
      <c r="CF368" s="40"/>
      <c r="CG368" s="40"/>
      <c r="CH368" s="40"/>
      <c r="CI368" s="40"/>
      <c r="CJ368" s="40"/>
      <c r="CK368" s="40"/>
      <c r="CL368" s="40"/>
      <c r="CM368" s="40"/>
      <c r="CN368" s="40"/>
      <c r="CO368" s="40"/>
      <c r="CP368" s="40"/>
      <c r="CQ368" s="40"/>
      <c r="CR368" s="40"/>
      <c r="CS368" s="40"/>
      <c r="CT368" s="40"/>
      <c r="CU368" s="40"/>
      <c r="CV368" s="40"/>
      <c r="CW368" s="40"/>
      <c r="CX368" s="40"/>
      <c r="CY368" s="40"/>
      <c r="CZ368" s="40"/>
      <c r="DA368" s="40"/>
      <c r="DB368" s="40"/>
      <c r="DC368" s="40"/>
      <c r="DD368" s="40"/>
      <c r="DE368" s="40"/>
      <c r="DF368" s="40"/>
    </row>
    <row r="369" spans="1:110" s="37" customFormat="1" ht="25.5">
      <c r="A369" s="97">
        <v>295</v>
      </c>
      <c r="B369" s="6"/>
      <c r="C369" s="6" t="s">
        <v>5888</v>
      </c>
      <c r="D369" s="6" t="s">
        <v>5351</v>
      </c>
      <c r="E369" s="6" t="s">
        <v>5893</v>
      </c>
      <c r="F369" s="6" t="s">
        <v>5894</v>
      </c>
      <c r="G369" s="6" t="s">
        <v>2784</v>
      </c>
      <c r="H369" s="246">
        <v>200</v>
      </c>
      <c r="I369" s="241"/>
      <c r="J369" s="241"/>
      <c r="K369" s="103"/>
      <c r="L369" s="6"/>
      <c r="M369" s="6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  <c r="BX369" s="40"/>
      <c r="BY369" s="40"/>
      <c r="BZ369" s="40"/>
      <c r="CA369" s="40"/>
      <c r="CB369" s="40"/>
      <c r="CC369" s="40"/>
      <c r="CD369" s="40"/>
      <c r="CE369" s="40"/>
      <c r="CF369" s="40"/>
      <c r="CG369" s="40"/>
      <c r="CH369" s="40"/>
      <c r="CI369" s="40"/>
      <c r="CJ369" s="40"/>
      <c r="CK369" s="40"/>
      <c r="CL369" s="40"/>
      <c r="CM369" s="40"/>
      <c r="CN369" s="40"/>
      <c r="CO369" s="40"/>
      <c r="CP369" s="40"/>
      <c r="CQ369" s="40"/>
      <c r="CR369" s="40"/>
      <c r="CS369" s="40"/>
      <c r="CT369" s="40"/>
      <c r="CU369" s="40"/>
      <c r="CV369" s="40"/>
      <c r="CW369" s="40"/>
      <c r="CX369" s="40"/>
      <c r="CY369" s="40"/>
      <c r="CZ369" s="40"/>
      <c r="DA369" s="40"/>
      <c r="DB369" s="40"/>
      <c r="DC369" s="40"/>
      <c r="DD369" s="40"/>
      <c r="DE369" s="40"/>
      <c r="DF369" s="40"/>
    </row>
    <row r="370" spans="1:110" s="37" customFormat="1" ht="12.75">
      <c r="A370" s="97"/>
      <c r="B370" s="6"/>
      <c r="C370" s="6"/>
      <c r="D370" s="6"/>
      <c r="E370" s="6"/>
      <c r="F370" s="6"/>
      <c r="G370" s="6" t="s">
        <v>2690</v>
      </c>
      <c r="H370" s="246">
        <v>5000</v>
      </c>
      <c r="I370" s="241"/>
      <c r="J370" s="241"/>
      <c r="K370" s="103"/>
      <c r="L370" s="6"/>
      <c r="M370" s="6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  <c r="BX370" s="40"/>
      <c r="BY370" s="40"/>
      <c r="BZ370" s="40"/>
      <c r="CA370" s="40"/>
      <c r="CB370" s="40"/>
      <c r="CC370" s="40"/>
      <c r="CD370" s="40"/>
      <c r="CE370" s="40"/>
      <c r="CF370" s="40"/>
      <c r="CG370" s="40"/>
      <c r="CH370" s="40"/>
      <c r="CI370" s="40"/>
      <c r="CJ370" s="40"/>
      <c r="CK370" s="40"/>
      <c r="CL370" s="40"/>
      <c r="CM370" s="40"/>
      <c r="CN370" s="40"/>
      <c r="CO370" s="40"/>
      <c r="CP370" s="40"/>
      <c r="CQ370" s="40"/>
      <c r="CR370" s="40"/>
      <c r="CS370" s="40"/>
      <c r="CT370" s="40"/>
      <c r="CU370" s="40"/>
      <c r="CV370" s="40"/>
      <c r="CW370" s="40"/>
      <c r="CX370" s="40"/>
      <c r="CY370" s="40"/>
      <c r="CZ370" s="40"/>
      <c r="DA370" s="40"/>
      <c r="DB370" s="40"/>
      <c r="DC370" s="40"/>
      <c r="DD370" s="40"/>
      <c r="DE370" s="40"/>
      <c r="DF370" s="40"/>
    </row>
    <row r="371" spans="1:110" s="37" customFormat="1" ht="12.75">
      <c r="A371" s="97"/>
      <c r="B371" s="6"/>
      <c r="C371" s="6"/>
      <c r="D371" s="6"/>
      <c r="E371" s="6"/>
      <c r="F371" s="6"/>
      <c r="G371" s="6" t="s">
        <v>2859</v>
      </c>
      <c r="H371" s="246">
        <v>400</v>
      </c>
      <c r="I371" s="241"/>
      <c r="J371" s="241"/>
      <c r="K371" s="103"/>
      <c r="L371" s="6"/>
      <c r="M371" s="6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0"/>
      <c r="CC371" s="40"/>
      <c r="CD371" s="40"/>
      <c r="CE371" s="40"/>
      <c r="CF371" s="40"/>
      <c r="CG371" s="40"/>
      <c r="CH371" s="40"/>
      <c r="CI371" s="40"/>
      <c r="CJ371" s="40"/>
      <c r="CK371" s="40"/>
      <c r="CL371" s="40"/>
      <c r="CM371" s="40"/>
      <c r="CN371" s="40"/>
      <c r="CO371" s="40"/>
      <c r="CP371" s="40"/>
      <c r="CQ371" s="40"/>
      <c r="CR371" s="40"/>
      <c r="CS371" s="40"/>
      <c r="CT371" s="40"/>
      <c r="CU371" s="40"/>
      <c r="CV371" s="40"/>
      <c r="CW371" s="40"/>
      <c r="CX371" s="40"/>
      <c r="CY371" s="40"/>
      <c r="CZ371" s="40"/>
      <c r="DA371" s="40"/>
      <c r="DB371" s="40"/>
      <c r="DC371" s="40"/>
      <c r="DD371" s="40"/>
      <c r="DE371" s="40"/>
      <c r="DF371" s="40"/>
    </row>
    <row r="372" spans="1:110" s="37" customFormat="1" ht="25.5">
      <c r="A372" s="97">
        <v>297</v>
      </c>
      <c r="B372" s="6"/>
      <c r="C372" s="6" t="s">
        <v>5895</v>
      </c>
      <c r="D372" s="6" t="s">
        <v>5323</v>
      </c>
      <c r="E372" s="6" t="s">
        <v>5896</v>
      </c>
      <c r="F372" s="6" t="s">
        <v>5897</v>
      </c>
      <c r="G372" s="6" t="s">
        <v>2784</v>
      </c>
      <c r="H372" s="246">
        <v>200</v>
      </c>
      <c r="I372" s="241"/>
      <c r="J372" s="241"/>
      <c r="K372" s="103">
        <v>42613</v>
      </c>
      <c r="L372" s="6" t="s">
        <v>5898</v>
      </c>
      <c r="M372" s="6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  <c r="BX372" s="40"/>
      <c r="BY372" s="40"/>
      <c r="BZ372" s="40"/>
      <c r="CA372" s="40"/>
      <c r="CB372" s="40"/>
      <c r="CC372" s="40"/>
      <c r="CD372" s="40"/>
      <c r="CE372" s="40"/>
      <c r="CF372" s="40"/>
      <c r="CG372" s="40"/>
      <c r="CH372" s="40"/>
      <c r="CI372" s="40"/>
      <c r="CJ372" s="40"/>
      <c r="CK372" s="40"/>
      <c r="CL372" s="40"/>
      <c r="CM372" s="40"/>
      <c r="CN372" s="40"/>
      <c r="CO372" s="40"/>
      <c r="CP372" s="40"/>
      <c r="CQ372" s="40"/>
      <c r="CR372" s="40"/>
      <c r="CS372" s="40"/>
      <c r="CT372" s="40"/>
      <c r="CU372" s="40"/>
      <c r="CV372" s="40"/>
      <c r="CW372" s="40"/>
      <c r="CX372" s="40"/>
      <c r="CY372" s="40"/>
      <c r="CZ372" s="40"/>
      <c r="DA372" s="40"/>
      <c r="DB372" s="40"/>
      <c r="DC372" s="40"/>
      <c r="DD372" s="40"/>
      <c r="DE372" s="40"/>
      <c r="DF372" s="40"/>
    </row>
    <row r="373" spans="1:110" s="37" customFormat="1" ht="12.75">
      <c r="A373" s="97"/>
      <c r="B373" s="6"/>
      <c r="C373" s="6"/>
      <c r="D373" s="6"/>
      <c r="E373" s="6"/>
      <c r="F373" s="6"/>
      <c r="G373" s="6" t="s">
        <v>3130</v>
      </c>
      <c r="H373" s="246">
        <v>5620</v>
      </c>
      <c r="I373" s="241"/>
      <c r="J373" s="241"/>
      <c r="K373" s="6"/>
      <c r="L373" s="6"/>
      <c r="M373" s="6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  <c r="CC373" s="40"/>
      <c r="CD373" s="40"/>
      <c r="CE373" s="40"/>
      <c r="CF373" s="40"/>
      <c r="CG373" s="40"/>
      <c r="CH373" s="40"/>
      <c r="CI373" s="40"/>
      <c r="CJ373" s="40"/>
      <c r="CK373" s="40"/>
      <c r="CL373" s="40"/>
      <c r="CM373" s="40"/>
      <c r="CN373" s="40"/>
      <c r="CO373" s="40"/>
      <c r="CP373" s="40"/>
      <c r="CQ373" s="40"/>
      <c r="CR373" s="40"/>
      <c r="CS373" s="40"/>
      <c r="CT373" s="40"/>
      <c r="CU373" s="40"/>
      <c r="CV373" s="40"/>
      <c r="CW373" s="40"/>
      <c r="CX373" s="40"/>
      <c r="CY373" s="40"/>
      <c r="CZ373" s="40"/>
      <c r="DA373" s="40"/>
      <c r="DB373" s="40"/>
      <c r="DC373" s="40"/>
      <c r="DD373" s="40"/>
      <c r="DE373" s="40"/>
      <c r="DF373" s="40"/>
    </row>
    <row r="374" spans="1:110" s="37" customFormat="1" ht="25.5">
      <c r="A374" s="97">
        <v>298</v>
      </c>
      <c r="B374" s="6"/>
      <c r="C374" s="6" t="s">
        <v>5899</v>
      </c>
      <c r="D374" s="6" t="s">
        <v>5072</v>
      </c>
      <c r="E374" s="6" t="s">
        <v>5900</v>
      </c>
      <c r="F374" s="6" t="s">
        <v>5901</v>
      </c>
      <c r="G374" s="6" t="s">
        <v>5278</v>
      </c>
      <c r="H374" s="246">
        <v>202398</v>
      </c>
      <c r="I374" s="241"/>
      <c r="J374" s="241"/>
      <c r="K374" s="103">
        <v>42619</v>
      </c>
      <c r="L374" s="6" t="s">
        <v>5902</v>
      </c>
      <c r="M374" s="6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0"/>
      <c r="CM374" s="40"/>
      <c r="CN374" s="40"/>
      <c r="CO374" s="40"/>
      <c r="CP374" s="40"/>
      <c r="CQ374" s="40"/>
      <c r="CR374" s="40"/>
      <c r="CS374" s="40"/>
      <c r="CT374" s="40"/>
      <c r="CU374" s="40"/>
      <c r="CV374" s="40"/>
      <c r="CW374" s="40"/>
      <c r="CX374" s="40"/>
      <c r="CY374" s="40"/>
      <c r="CZ374" s="40"/>
      <c r="DA374" s="40"/>
      <c r="DB374" s="40"/>
      <c r="DC374" s="40"/>
      <c r="DD374" s="40"/>
      <c r="DE374" s="40"/>
      <c r="DF374" s="40"/>
    </row>
    <row r="375" spans="1:110" s="37" customFormat="1" ht="25.5">
      <c r="A375" s="97">
        <v>299</v>
      </c>
      <c r="B375" s="6"/>
      <c r="C375" s="6" t="s">
        <v>5899</v>
      </c>
      <c r="D375" s="6" t="s">
        <v>5072</v>
      </c>
      <c r="E375" s="6" t="s">
        <v>5900</v>
      </c>
      <c r="F375" s="6" t="s">
        <v>5903</v>
      </c>
      <c r="G375" s="6" t="s">
        <v>5278</v>
      </c>
      <c r="H375" s="246">
        <v>70000</v>
      </c>
      <c r="I375" s="241"/>
      <c r="J375" s="241"/>
      <c r="K375" s="103">
        <v>42619</v>
      </c>
      <c r="L375" s="6" t="s">
        <v>5904</v>
      </c>
      <c r="M375" s="6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  <c r="CC375" s="40"/>
      <c r="CD375" s="40"/>
      <c r="CE375" s="40"/>
      <c r="CF375" s="40"/>
      <c r="CG375" s="40"/>
      <c r="CH375" s="40"/>
      <c r="CI375" s="40"/>
      <c r="CJ375" s="40"/>
      <c r="CK375" s="40"/>
      <c r="CL375" s="40"/>
      <c r="CM375" s="40"/>
      <c r="CN375" s="40"/>
      <c r="CO375" s="40"/>
      <c r="CP375" s="40"/>
      <c r="CQ375" s="40"/>
      <c r="CR375" s="40"/>
      <c r="CS375" s="40"/>
      <c r="CT375" s="40"/>
      <c r="CU375" s="40"/>
      <c r="CV375" s="40"/>
      <c r="CW375" s="40"/>
      <c r="CX375" s="40"/>
      <c r="CY375" s="40"/>
      <c r="CZ375" s="40"/>
      <c r="DA375" s="40"/>
      <c r="DB375" s="40"/>
      <c r="DC375" s="40"/>
      <c r="DD375" s="40"/>
      <c r="DE375" s="40"/>
      <c r="DF375" s="40"/>
    </row>
    <row r="376" spans="1:110" s="37" customFormat="1" ht="25.5">
      <c r="A376" s="97">
        <v>301</v>
      </c>
      <c r="B376" s="6"/>
      <c r="C376" s="6" t="s">
        <v>5905</v>
      </c>
      <c r="D376" s="6" t="s">
        <v>5906</v>
      </c>
      <c r="E376" s="6" t="s">
        <v>5907</v>
      </c>
      <c r="F376" s="6" t="s">
        <v>5908</v>
      </c>
      <c r="G376" s="6" t="s">
        <v>2690</v>
      </c>
      <c r="H376" s="246">
        <v>3000</v>
      </c>
      <c r="I376" s="241"/>
      <c r="J376" s="241"/>
      <c r="K376" s="103">
        <v>42619</v>
      </c>
      <c r="L376" s="6" t="s">
        <v>5909</v>
      </c>
      <c r="M376" s="6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  <c r="CC376" s="40"/>
      <c r="CD376" s="40"/>
      <c r="CE376" s="40"/>
      <c r="CF376" s="40"/>
      <c r="CG376" s="40"/>
      <c r="CH376" s="40"/>
      <c r="CI376" s="40"/>
      <c r="CJ376" s="40"/>
      <c r="CK376" s="40"/>
      <c r="CL376" s="40"/>
      <c r="CM376" s="40"/>
      <c r="CN376" s="40"/>
      <c r="CO376" s="40"/>
      <c r="CP376" s="40"/>
      <c r="CQ376" s="40"/>
      <c r="CR376" s="40"/>
      <c r="CS376" s="40"/>
      <c r="CT376" s="40"/>
      <c r="CU376" s="40"/>
      <c r="CV376" s="40"/>
      <c r="CW376" s="40"/>
      <c r="CX376" s="40"/>
      <c r="CY376" s="40"/>
      <c r="CZ376" s="40"/>
      <c r="DA376" s="40"/>
      <c r="DB376" s="40"/>
      <c r="DC376" s="40"/>
      <c r="DD376" s="40"/>
      <c r="DE376" s="40"/>
      <c r="DF376" s="40"/>
    </row>
    <row r="377" spans="1:110" s="37" customFormat="1" ht="25.5">
      <c r="A377" s="97">
        <v>302</v>
      </c>
      <c r="B377" s="6"/>
      <c r="C377" s="6" t="s">
        <v>5910</v>
      </c>
      <c r="D377" s="6" t="s">
        <v>5072</v>
      </c>
      <c r="E377" s="6" t="s">
        <v>5911</v>
      </c>
      <c r="F377" s="6" t="s">
        <v>5912</v>
      </c>
      <c r="G377" s="6" t="s">
        <v>2690</v>
      </c>
      <c r="H377" s="246">
        <v>4400</v>
      </c>
      <c r="I377" s="241"/>
      <c r="J377" s="241"/>
      <c r="K377" s="103">
        <v>42619</v>
      </c>
      <c r="L377" s="6" t="s">
        <v>5913</v>
      </c>
      <c r="M377" s="6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0"/>
      <c r="CC377" s="40"/>
      <c r="CD377" s="40"/>
      <c r="CE377" s="40"/>
      <c r="CF377" s="40"/>
      <c r="CG377" s="40"/>
      <c r="CH377" s="40"/>
      <c r="CI377" s="40"/>
      <c r="CJ377" s="40"/>
      <c r="CK377" s="40"/>
      <c r="CL377" s="40"/>
      <c r="CM377" s="40"/>
      <c r="CN377" s="40"/>
      <c r="CO377" s="40"/>
      <c r="CP377" s="40"/>
      <c r="CQ377" s="40"/>
      <c r="CR377" s="40"/>
      <c r="CS377" s="40"/>
      <c r="CT377" s="40"/>
      <c r="CU377" s="40"/>
      <c r="CV377" s="40"/>
      <c r="CW377" s="40"/>
      <c r="CX377" s="40"/>
      <c r="CY377" s="40"/>
      <c r="CZ377" s="40"/>
      <c r="DA377" s="40"/>
      <c r="DB377" s="40"/>
      <c r="DC377" s="40"/>
      <c r="DD377" s="40"/>
      <c r="DE377" s="40"/>
      <c r="DF377" s="40"/>
    </row>
    <row r="378" spans="1:110" s="37" customFormat="1" ht="25.5">
      <c r="A378" s="97">
        <v>303</v>
      </c>
      <c r="B378" s="6"/>
      <c r="C378" s="6" t="s">
        <v>5914</v>
      </c>
      <c r="D378" s="6" t="s">
        <v>5906</v>
      </c>
      <c r="E378" s="6" t="s">
        <v>5915</v>
      </c>
      <c r="F378" s="6" t="s">
        <v>5916</v>
      </c>
      <c r="G378" s="6" t="s">
        <v>2690</v>
      </c>
      <c r="H378" s="246">
        <v>4950</v>
      </c>
      <c r="I378" s="241"/>
      <c r="J378" s="241"/>
      <c r="K378" s="103">
        <v>42620</v>
      </c>
      <c r="L378" s="6" t="s">
        <v>5917</v>
      </c>
      <c r="M378" s="6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  <c r="BT378" s="40"/>
      <c r="BU378" s="40"/>
      <c r="BV378" s="40"/>
      <c r="BW378" s="40"/>
      <c r="BX378" s="40"/>
      <c r="BY378" s="40"/>
      <c r="BZ378" s="40"/>
      <c r="CA378" s="40"/>
      <c r="CB378" s="40"/>
      <c r="CC378" s="40"/>
      <c r="CD378" s="40"/>
      <c r="CE378" s="40"/>
      <c r="CF378" s="40"/>
      <c r="CG378" s="40"/>
      <c r="CH378" s="40"/>
      <c r="CI378" s="40"/>
      <c r="CJ378" s="40"/>
      <c r="CK378" s="40"/>
      <c r="CL378" s="40"/>
      <c r="CM378" s="40"/>
      <c r="CN378" s="40"/>
      <c r="CO378" s="40"/>
      <c r="CP378" s="40"/>
      <c r="CQ378" s="40"/>
      <c r="CR378" s="40"/>
      <c r="CS378" s="40"/>
      <c r="CT378" s="40"/>
      <c r="CU378" s="40"/>
      <c r="CV378" s="40"/>
      <c r="CW378" s="40"/>
      <c r="CX378" s="40"/>
      <c r="CY378" s="40"/>
      <c r="CZ378" s="40"/>
      <c r="DA378" s="40"/>
      <c r="DB378" s="40"/>
      <c r="DC378" s="40"/>
      <c r="DD378" s="40"/>
      <c r="DE378" s="40"/>
      <c r="DF378" s="40"/>
    </row>
    <row r="379" spans="1:110" s="37" customFormat="1" ht="25.5">
      <c r="A379" s="97">
        <v>304</v>
      </c>
      <c r="B379" s="6"/>
      <c r="C379" s="6" t="s">
        <v>5918</v>
      </c>
      <c r="D379" s="6" t="s">
        <v>5072</v>
      </c>
      <c r="E379" s="6" t="s">
        <v>5919</v>
      </c>
      <c r="F379" s="6" t="s">
        <v>5920</v>
      </c>
      <c r="G379" s="6" t="s">
        <v>2690</v>
      </c>
      <c r="H379" s="246">
        <v>4700</v>
      </c>
      <c r="I379" s="241"/>
      <c r="J379" s="241"/>
      <c r="K379" s="103">
        <v>42621</v>
      </c>
      <c r="L379" s="6" t="s">
        <v>5921</v>
      </c>
      <c r="M379" s="6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  <c r="BT379" s="40"/>
      <c r="BU379" s="40"/>
      <c r="BV379" s="40"/>
      <c r="BW379" s="40"/>
      <c r="BX379" s="40"/>
      <c r="BY379" s="40"/>
      <c r="BZ379" s="40"/>
      <c r="CA379" s="40"/>
      <c r="CB379" s="40"/>
      <c r="CC379" s="40"/>
      <c r="CD379" s="40"/>
      <c r="CE379" s="40"/>
      <c r="CF379" s="40"/>
      <c r="CG379" s="40"/>
      <c r="CH379" s="40"/>
      <c r="CI379" s="40"/>
      <c r="CJ379" s="40"/>
      <c r="CK379" s="40"/>
      <c r="CL379" s="40"/>
      <c r="CM379" s="40"/>
      <c r="CN379" s="40"/>
      <c r="CO379" s="40"/>
      <c r="CP379" s="40"/>
      <c r="CQ379" s="40"/>
      <c r="CR379" s="40"/>
      <c r="CS379" s="40"/>
      <c r="CT379" s="40"/>
      <c r="CU379" s="40"/>
      <c r="CV379" s="40"/>
      <c r="CW379" s="40"/>
      <c r="CX379" s="40"/>
      <c r="CY379" s="40"/>
      <c r="CZ379" s="40"/>
      <c r="DA379" s="40"/>
      <c r="DB379" s="40"/>
      <c r="DC379" s="40"/>
      <c r="DD379" s="40"/>
      <c r="DE379" s="40"/>
      <c r="DF379" s="40"/>
    </row>
    <row r="380" spans="1:110" s="37" customFormat="1" ht="25.5">
      <c r="A380" s="97">
        <v>305</v>
      </c>
      <c r="B380" s="6"/>
      <c r="C380" s="6" t="s">
        <v>5922</v>
      </c>
      <c r="D380" s="6" t="s">
        <v>5323</v>
      </c>
      <c r="E380" s="6" t="s">
        <v>5923</v>
      </c>
      <c r="F380" s="6" t="s">
        <v>5924</v>
      </c>
      <c r="G380" s="6" t="s">
        <v>2784</v>
      </c>
      <c r="H380" s="246">
        <v>8140</v>
      </c>
      <c r="I380" s="241"/>
      <c r="J380" s="241"/>
      <c r="K380" s="103">
        <v>42621</v>
      </c>
      <c r="L380" s="6" t="s">
        <v>5925</v>
      </c>
      <c r="M380" s="6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  <c r="BX380" s="40"/>
      <c r="BY380" s="40"/>
      <c r="BZ380" s="40"/>
      <c r="CA380" s="40"/>
      <c r="CB380" s="40"/>
      <c r="CC380" s="40"/>
      <c r="CD380" s="40"/>
      <c r="CE380" s="40"/>
      <c r="CF380" s="40"/>
      <c r="CG380" s="40"/>
      <c r="CH380" s="40"/>
      <c r="CI380" s="40"/>
      <c r="CJ380" s="40"/>
      <c r="CK380" s="40"/>
      <c r="CL380" s="40"/>
      <c r="CM380" s="40"/>
      <c r="CN380" s="40"/>
      <c r="CO380" s="40"/>
      <c r="CP380" s="40"/>
      <c r="CQ380" s="40"/>
      <c r="CR380" s="40"/>
      <c r="CS380" s="40"/>
      <c r="CT380" s="40"/>
      <c r="CU380" s="40"/>
      <c r="CV380" s="40"/>
      <c r="CW380" s="40"/>
      <c r="CX380" s="40"/>
      <c r="CY380" s="40"/>
      <c r="CZ380" s="40"/>
      <c r="DA380" s="40"/>
      <c r="DB380" s="40"/>
      <c r="DC380" s="40"/>
      <c r="DD380" s="40"/>
      <c r="DE380" s="40"/>
      <c r="DF380" s="40"/>
    </row>
    <row r="381" spans="1:110" s="37" customFormat="1" ht="25.5">
      <c r="A381" s="97">
        <v>307</v>
      </c>
      <c r="B381" s="6"/>
      <c r="C381" s="6" t="s">
        <v>5926</v>
      </c>
      <c r="D381" s="6" t="s">
        <v>5927</v>
      </c>
      <c r="E381" s="6" t="s">
        <v>5928</v>
      </c>
      <c r="F381" s="6" t="s">
        <v>5929</v>
      </c>
      <c r="G381" s="6" t="s">
        <v>2784</v>
      </c>
      <c r="H381" s="246">
        <v>200</v>
      </c>
      <c r="I381" s="241"/>
      <c r="J381" s="241"/>
      <c r="K381" s="103">
        <v>42619</v>
      </c>
      <c r="L381" s="6" t="s">
        <v>5930</v>
      </c>
      <c r="M381" s="6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  <c r="BX381" s="40"/>
      <c r="BY381" s="40"/>
      <c r="BZ381" s="40"/>
      <c r="CA381" s="40"/>
      <c r="CB381" s="40"/>
      <c r="CC381" s="40"/>
      <c r="CD381" s="40"/>
      <c r="CE381" s="40"/>
      <c r="CF381" s="40"/>
      <c r="CG381" s="40"/>
      <c r="CH381" s="40"/>
      <c r="CI381" s="40"/>
      <c r="CJ381" s="40"/>
      <c r="CK381" s="40"/>
      <c r="CL381" s="40"/>
      <c r="CM381" s="40"/>
      <c r="CN381" s="40"/>
      <c r="CO381" s="40"/>
      <c r="CP381" s="40"/>
      <c r="CQ381" s="40"/>
      <c r="CR381" s="40"/>
      <c r="CS381" s="40"/>
      <c r="CT381" s="40"/>
      <c r="CU381" s="40"/>
      <c r="CV381" s="40"/>
      <c r="CW381" s="40"/>
      <c r="CX381" s="40"/>
      <c r="CY381" s="40"/>
      <c r="CZ381" s="40"/>
      <c r="DA381" s="40"/>
      <c r="DB381" s="40"/>
      <c r="DC381" s="40"/>
      <c r="DD381" s="40"/>
      <c r="DE381" s="40"/>
      <c r="DF381" s="40"/>
    </row>
    <row r="382" spans="1:110" s="37" customFormat="1" ht="12.75">
      <c r="A382" s="97"/>
      <c r="B382" s="6"/>
      <c r="C382" s="6"/>
      <c r="D382" s="6"/>
      <c r="E382" s="6"/>
      <c r="F382" s="6"/>
      <c r="G382" s="6" t="s">
        <v>2690</v>
      </c>
      <c r="H382" s="246">
        <v>3000</v>
      </c>
      <c r="I382" s="241"/>
      <c r="J382" s="241"/>
      <c r="K382" s="6"/>
      <c r="L382" s="6"/>
      <c r="M382" s="6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  <c r="BY382" s="40"/>
      <c r="BZ382" s="40"/>
      <c r="CA382" s="40"/>
      <c r="CB382" s="40"/>
      <c r="CC382" s="40"/>
      <c r="CD382" s="40"/>
      <c r="CE382" s="40"/>
      <c r="CF382" s="40"/>
      <c r="CG382" s="40"/>
      <c r="CH382" s="40"/>
      <c r="CI382" s="40"/>
      <c r="CJ382" s="40"/>
      <c r="CK382" s="40"/>
      <c r="CL382" s="40"/>
      <c r="CM382" s="40"/>
      <c r="CN382" s="40"/>
      <c r="CO382" s="40"/>
      <c r="CP382" s="40"/>
      <c r="CQ382" s="40"/>
      <c r="CR382" s="40"/>
      <c r="CS382" s="40"/>
      <c r="CT382" s="40"/>
      <c r="CU382" s="40"/>
      <c r="CV382" s="40"/>
      <c r="CW382" s="40"/>
      <c r="CX382" s="40"/>
      <c r="CY382" s="40"/>
      <c r="CZ382" s="40"/>
      <c r="DA382" s="40"/>
      <c r="DB382" s="40"/>
      <c r="DC382" s="40"/>
      <c r="DD382" s="40"/>
      <c r="DE382" s="40"/>
      <c r="DF382" s="40"/>
    </row>
    <row r="383" spans="1:110" s="37" customFormat="1" ht="25.5">
      <c r="A383" s="97">
        <v>310</v>
      </c>
      <c r="B383" s="6"/>
      <c r="C383" s="6" t="s">
        <v>5931</v>
      </c>
      <c r="D383" s="6" t="s">
        <v>5932</v>
      </c>
      <c r="E383" s="6" t="s">
        <v>5933</v>
      </c>
      <c r="F383" s="6" t="s">
        <v>5934</v>
      </c>
      <c r="G383" s="6" t="s">
        <v>2690</v>
      </c>
      <c r="H383" s="246">
        <v>5000</v>
      </c>
      <c r="I383" s="241"/>
      <c r="J383" s="241"/>
      <c r="K383" s="103">
        <v>42620</v>
      </c>
      <c r="L383" s="6" t="s">
        <v>5935</v>
      </c>
      <c r="M383" s="6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  <c r="BX383" s="40"/>
      <c r="BY383" s="40"/>
      <c r="BZ383" s="40"/>
      <c r="CA383" s="40"/>
      <c r="CB383" s="40"/>
      <c r="CC383" s="40"/>
      <c r="CD383" s="40"/>
      <c r="CE383" s="40"/>
      <c r="CF383" s="40"/>
      <c r="CG383" s="40"/>
      <c r="CH383" s="40"/>
      <c r="CI383" s="40"/>
      <c r="CJ383" s="40"/>
      <c r="CK383" s="40"/>
      <c r="CL383" s="40"/>
      <c r="CM383" s="40"/>
      <c r="CN383" s="40"/>
      <c r="CO383" s="40"/>
      <c r="CP383" s="40"/>
      <c r="CQ383" s="40"/>
      <c r="CR383" s="40"/>
      <c r="CS383" s="40"/>
      <c r="CT383" s="40"/>
      <c r="CU383" s="40"/>
      <c r="CV383" s="40"/>
      <c r="CW383" s="40"/>
      <c r="CX383" s="40"/>
      <c r="CY383" s="40"/>
      <c r="CZ383" s="40"/>
      <c r="DA383" s="40"/>
      <c r="DB383" s="40"/>
      <c r="DC383" s="40"/>
      <c r="DD383" s="40"/>
      <c r="DE383" s="40"/>
      <c r="DF383" s="40"/>
    </row>
    <row r="384" spans="1:110" s="37" customFormat="1" ht="25.5">
      <c r="A384" s="97">
        <v>311</v>
      </c>
      <c r="B384" s="6"/>
      <c r="C384" s="6" t="s">
        <v>5936</v>
      </c>
      <c r="D384" s="6" t="s">
        <v>5937</v>
      </c>
      <c r="E384" s="6" t="s">
        <v>5938</v>
      </c>
      <c r="F384" s="6" t="s">
        <v>5939</v>
      </c>
      <c r="G384" s="6" t="s">
        <v>2784</v>
      </c>
      <c r="H384" s="246">
        <v>200</v>
      </c>
      <c r="I384" s="241"/>
      <c r="J384" s="241"/>
      <c r="K384" s="103">
        <v>42622</v>
      </c>
      <c r="L384" s="6" t="s">
        <v>5940</v>
      </c>
      <c r="M384" s="6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  <c r="BT384" s="40"/>
      <c r="BU384" s="40"/>
      <c r="BV384" s="40"/>
      <c r="BW384" s="40"/>
      <c r="BX384" s="40"/>
      <c r="BY384" s="40"/>
      <c r="BZ384" s="40"/>
      <c r="CA384" s="40"/>
      <c r="CB384" s="40"/>
      <c r="CC384" s="40"/>
      <c r="CD384" s="40"/>
      <c r="CE384" s="40"/>
      <c r="CF384" s="40"/>
      <c r="CG384" s="40"/>
      <c r="CH384" s="40"/>
      <c r="CI384" s="40"/>
      <c r="CJ384" s="40"/>
      <c r="CK384" s="40"/>
      <c r="CL384" s="40"/>
      <c r="CM384" s="40"/>
      <c r="CN384" s="40"/>
      <c r="CO384" s="40"/>
      <c r="CP384" s="40"/>
      <c r="CQ384" s="40"/>
      <c r="CR384" s="40"/>
      <c r="CS384" s="40"/>
      <c r="CT384" s="40"/>
      <c r="CU384" s="40"/>
      <c r="CV384" s="40"/>
      <c r="CW384" s="40"/>
      <c r="CX384" s="40"/>
      <c r="CY384" s="40"/>
      <c r="CZ384" s="40"/>
      <c r="DA384" s="40"/>
      <c r="DB384" s="40"/>
      <c r="DC384" s="40"/>
      <c r="DD384" s="40"/>
      <c r="DE384" s="40"/>
      <c r="DF384" s="40"/>
    </row>
    <row r="385" spans="1:110" s="37" customFormat="1" ht="12.75">
      <c r="A385" s="97"/>
      <c r="B385" s="6"/>
      <c r="C385" s="6"/>
      <c r="D385" s="6"/>
      <c r="E385" s="6"/>
      <c r="F385" s="6"/>
      <c r="G385" s="6" t="s">
        <v>2690</v>
      </c>
      <c r="H385" s="246">
        <v>3000</v>
      </c>
      <c r="I385" s="241"/>
      <c r="J385" s="241"/>
      <c r="K385" s="6"/>
      <c r="L385" s="6"/>
      <c r="M385" s="6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  <c r="BY385" s="40"/>
      <c r="BZ385" s="40"/>
      <c r="CA385" s="40"/>
      <c r="CB385" s="40"/>
      <c r="CC385" s="40"/>
      <c r="CD385" s="40"/>
      <c r="CE385" s="40"/>
      <c r="CF385" s="40"/>
      <c r="CG385" s="40"/>
      <c r="CH385" s="40"/>
      <c r="CI385" s="40"/>
      <c r="CJ385" s="40"/>
      <c r="CK385" s="40"/>
      <c r="CL385" s="40"/>
      <c r="CM385" s="40"/>
      <c r="CN385" s="40"/>
      <c r="CO385" s="40"/>
      <c r="CP385" s="40"/>
      <c r="CQ385" s="40"/>
      <c r="CR385" s="40"/>
      <c r="CS385" s="40"/>
      <c r="CT385" s="40"/>
      <c r="CU385" s="40"/>
      <c r="CV385" s="40"/>
      <c r="CW385" s="40"/>
      <c r="CX385" s="40"/>
      <c r="CY385" s="40"/>
      <c r="CZ385" s="40"/>
      <c r="DA385" s="40"/>
      <c r="DB385" s="40"/>
      <c r="DC385" s="40"/>
      <c r="DD385" s="40"/>
      <c r="DE385" s="40"/>
      <c r="DF385" s="40"/>
    </row>
    <row r="386" spans="1:110" s="37" customFormat="1" ht="12.75">
      <c r="A386" s="97"/>
      <c r="B386" s="6"/>
      <c r="C386" s="6"/>
      <c r="D386" s="6"/>
      <c r="E386" s="6"/>
      <c r="F386" s="6"/>
      <c r="G386" s="6" t="s">
        <v>2859</v>
      </c>
      <c r="H386" s="246">
        <v>3000</v>
      </c>
      <c r="I386" s="241"/>
      <c r="J386" s="241"/>
      <c r="K386" s="6"/>
      <c r="L386" s="6"/>
      <c r="M386" s="6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0"/>
      <c r="BQ386" s="40"/>
      <c r="BR386" s="40"/>
      <c r="BS386" s="40"/>
      <c r="BT386" s="40"/>
      <c r="BU386" s="40"/>
      <c r="BV386" s="40"/>
      <c r="BW386" s="40"/>
      <c r="BX386" s="40"/>
      <c r="BY386" s="40"/>
      <c r="BZ386" s="40"/>
      <c r="CA386" s="40"/>
      <c r="CB386" s="40"/>
      <c r="CC386" s="40"/>
      <c r="CD386" s="40"/>
      <c r="CE386" s="40"/>
      <c r="CF386" s="40"/>
      <c r="CG386" s="40"/>
      <c r="CH386" s="40"/>
      <c r="CI386" s="40"/>
      <c r="CJ386" s="40"/>
      <c r="CK386" s="40"/>
      <c r="CL386" s="40"/>
      <c r="CM386" s="40"/>
      <c r="CN386" s="40"/>
      <c r="CO386" s="40"/>
      <c r="CP386" s="40"/>
      <c r="CQ386" s="40"/>
      <c r="CR386" s="40"/>
      <c r="CS386" s="40"/>
      <c r="CT386" s="40"/>
      <c r="CU386" s="40"/>
      <c r="CV386" s="40"/>
      <c r="CW386" s="40"/>
      <c r="CX386" s="40"/>
      <c r="CY386" s="40"/>
      <c r="CZ386" s="40"/>
      <c r="DA386" s="40"/>
      <c r="DB386" s="40"/>
      <c r="DC386" s="40"/>
      <c r="DD386" s="40"/>
      <c r="DE386" s="40"/>
      <c r="DF386" s="40"/>
    </row>
    <row r="387" spans="1:110" s="37" customFormat="1" ht="25.5">
      <c r="A387" s="97">
        <v>312</v>
      </c>
      <c r="B387" s="6"/>
      <c r="C387" s="6" t="s">
        <v>5941</v>
      </c>
      <c r="D387" s="6" t="s">
        <v>5453</v>
      </c>
      <c r="E387" s="6" t="s">
        <v>5942</v>
      </c>
      <c r="F387" s="6" t="s">
        <v>5943</v>
      </c>
      <c r="G387" s="6"/>
      <c r="H387" s="246"/>
      <c r="I387" s="241"/>
      <c r="J387" s="241"/>
      <c r="K387" s="103"/>
      <c r="L387" s="6"/>
      <c r="M387" s="6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  <c r="BX387" s="40"/>
      <c r="BY387" s="40"/>
      <c r="BZ387" s="40"/>
      <c r="CA387" s="40"/>
      <c r="CB387" s="40"/>
      <c r="CC387" s="40"/>
      <c r="CD387" s="40"/>
      <c r="CE387" s="40"/>
      <c r="CF387" s="40"/>
      <c r="CG387" s="40"/>
      <c r="CH387" s="40"/>
      <c r="CI387" s="40"/>
      <c r="CJ387" s="40"/>
      <c r="CK387" s="40"/>
      <c r="CL387" s="40"/>
      <c r="CM387" s="40"/>
      <c r="CN387" s="40"/>
      <c r="CO387" s="40"/>
      <c r="CP387" s="40"/>
      <c r="CQ387" s="40"/>
      <c r="CR387" s="40"/>
      <c r="CS387" s="40"/>
      <c r="CT387" s="40"/>
      <c r="CU387" s="40"/>
      <c r="CV387" s="40"/>
      <c r="CW387" s="40"/>
      <c r="CX387" s="40"/>
      <c r="CY387" s="40"/>
      <c r="CZ387" s="40"/>
      <c r="DA387" s="40"/>
      <c r="DB387" s="40"/>
      <c r="DC387" s="40"/>
      <c r="DD387" s="40"/>
      <c r="DE387" s="40"/>
      <c r="DF387" s="40"/>
    </row>
    <row r="388" spans="1:110" s="37" customFormat="1" ht="25.5">
      <c r="A388" s="97"/>
      <c r="B388" s="6"/>
      <c r="C388" s="6" t="s">
        <v>5944</v>
      </c>
      <c r="D388" s="6" t="s">
        <v>5453</v>
      </c>
      <c r="E388" s="6" t="s">
        <v>5945</v>
      </c>
      <c r="F388" s="6" t="s">
        <v>5946</v>
      </c>
      <c r="G388" s="6" t="s">
        <v>2784</v>
      </c>
      <c r="H388" s="246">
        <v>200</v>
      </c>
      <c r="I388" s="241"/>
      <c r="J388" s="241"/>
      <c r="K388" s="103">
        <v>42620</v>
      </c>
      <c r="L388" s="6" t="s">
        <v>5947</v>
      </c>
      <c r="M388" s="6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  <c r="BT388" s="40"/>
      <c r="BU388" s="40"/>
      <c r="BV388" s="40"/>
      <c r="BW388" s="40"/>
      <c r="BX388" s="40"/>
      <c r="BY388" s="40"/>
      <c r="BZ388" s="40"/>
      <c r="CA388" s="40"/>
      <c r="CB388" s="40"/>
      <c r="CC388" s="40"/>
      <c r="CD388" s="40"/>
      <c r="CE388" s="40"/>
      <c r="CF388" s="40"/>
      <c r="CG388" s="40"/>
      <c r="CH388" s="40"/>
      <c r="CI388" s="40"/>
      <c r="CJ388" s="40"/>
      <c r="CK388" s="40"/>
      <c r="CL388" s="40"/>
      <c r="CM388" s="40"/>
      <c r="CN388" s="40"/>
      <c r="CO388" s="40"/>
      <c r="CP388" s="40"/>
      <c r="CQ388" s="40"/>
      <c r="CR388" s="40"/>
      <c r="CS388" s="40"/>
      <c r="CT388" s="40"/>
      <c r="CU388" s="40"/>
      <c r="CV388" s="40"/>
      <c r="CW388" s="40"/>
      <c r="CX388" s="40"/>
      <c r="CY388" s="40"/>
      <c r="CZ388" s="40"/>
      <c r="DA388" s="40"/>
      <c r="DB388" s="40"/>
      <c r="DC388" s="40"/>
      <c r="DD388" s="40"/>
      <c r="DE388" s="40"/>
      <c r="DF388" s="40"/>
    </row>
    <row r="389" spans="1:110" s="37" customFormat="1" ht="12.75">
      <c r="A389" s="97"/>
      <c r="B389" s="6"/>
      <c r="C389" s="6"/>
      <c r="D389" s="6"/>
      <c r="E389" s="6"/>
      <c r="F389" s="6"/>
      <c r="G389" s="6" t="s">
        <v>2690</v>
      </c>
      <c r="H389" s="246">
        <v>5000</v>
      </c>
      <c r="I389" s="241"/>
      <c r="J389" s="241"/>
      <c r="K389" s="6"/>
      <c r="L389" s="6"/>
      <c r="M389" s="6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  <c r="BX389" s="40"/>
      <c r="BY389" s="40"/>
      <c r="BZ389" s="40"/>
      <c r="CA389" s="40"/>
      <c r="CB389" s="40"/>
      <c r="CC389" s="40"/>
      <c r="CD389" s="40"/>
      <c r="CE389" s="40"/>
      <c r="CF389" s="40"/>
      <c r="CG389" s="40"/>
      <c r="CH389" s="40"/>
      <c r="CI389" s="40"/>
      <c r="CJ389" s="40"/>
      <c r="CK389" s="40"/>
      <c r="CL389" s="40"/>
      <c r="CM389" s="40"/>
      <c r="CN389" s="40"/>
      <c r="CO389" s="40"/>
      <c r="CP389" s="40"/>
      <c r="CQ389" s="40"/>
      <c r="CR389" s="40"/>
      <c r="CS389" s="40"/>
      <c r="CT389" s="40"/>
      <c r="CU389" s="40"/>
      <c r="CV389" s="40"/>
      <c r="CW389" s="40"/>
      <c r="CX389" s="40"/>
      <c r="CY389" s="40"/>
      <c r="CZ389" s="40"/>
      <c r="DA389" s="40"/>
      <c r="DB389" s="40"/>
      <c r="DC389" s="40"/>
      <c r="DD389" s="40"/>
      <c r="DE389" s="40"/>
      <c r="DF389" s="40"/>
    </row>
    <row r="390" spans="1:110" s="37" customFormat="1" ht="25.5">
      <c r="A390" s="97">
        <v>314</v>
      </c>
      <c r="B390" s="6"/>
      <c r="C390" s="6" t="s">
        <v>5948</v>
      </c>
      <c r="D390" s="6" t="s">
        <v>5245</v>
      </c>
      <c r="E390" s="6" t="s">
        <v>5949</v>
      </c>
      <c r="F390" s="6" t="s">
        <v>5950</v>
      </c>
      <c r="G390" s="6" t="s">
        <v>5278</v>
      </c>
      <c r="H390" s="246">
        <v>35000</v>
      </c>
      <c r="I390" s="241"/>
      <c r="J390" s="241"/>
      <c r="K390" s="103">
        <v>42622</v>
      </c>
      <c r="L390" s="6" t="s">
        <v>5951</v>
      </c>
      <c r="M390" s="6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40"/>
      <c r="CA390" s="40"/>
      <c r="CB390" s="40"/>
      <c r="CC390" s="40"/>
      <c r="CD390" s="40"/>
      <c r="CE390" s="40"/>
      <c r="CF390" s="40"/>
      <c r="CG390" s="40"/>
      <c r="CH390" s="40"/>
      <c r="CI390" s="40"/>
      <c r="CJ390" s="40"/>
      <c r="CK390" s="40"/>
      <c r="CL390" s="40"/>
      <c r="CM390" s="40"/>
      <c r="CN390" s="40"/>
      <c r="CO390" s="40"/>
      <c r="CP390" s="40"/>
      <c r="CQ390" s="40"/>
      <c r="CR390" s="40"/>
      <c r="CS390" s="40"/>
      <c r="CT390" s="40"/>
      <c r="CU390" s="40"/>
      <c r="CV390" s="40"/>
      <c r="CW390" s="40"/>
      <c r="CX390" s="40"/>
      <c r="CY390" s="40"/>
      <c r="CZ390" s="40"/>
      <c r="DA390" s="40"/>
      <c r="DB390" s="40"/>
      <c r="DC390" s="40"/>
      <c r="DD390" s="40"/>
      <c r="DE390" s="40"/>
      <c r="DF390" s="40"/>
    </row>
    <row r="391" spans="1:110" s="37" customFormat="1" ht="25.5">
      <c r="A391" s="97">
        <v>315</v>
      </c>
      <c r="B391" s="6"/>
      <c r="C391" s="6" t="s">
        <v>5047</v>
      </c>
      <c r="D391" s="6" t="s">
        <v>5272</v>
      </c>
      <c r="E391" s="6" t="s">
        <v>5952</v>
      </c>
      <c r="F391" s="6" t="s">
        <v>5953</v>
      </c>
      <c r="G391" s="6" t="s">
        <v>2690</v>
      </c>
      <c r="H391" s="241"/>
      <c r="I391" s="241"/>
      <c r="J391" s="246">
        <v>9800</v>
      </c>
      <c r="K391" s="103">
        <v>42622</v>
      </c>
      <c r="L391" s="6" t="s">
        <v>5954</v>
      </c>
      <c r="M391" s="6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  <c r="BX391" s="40"/>
      <c r="BY391" s="40"/>
      <c r="BZ391" s="40"/>
      <c r="CA391" s="40"/>
      <c r="CB391" s="40"/>
      <c r="CC391" s="40"/>
      <c r="CD391" s="40"/>
      <c r="CE391" s="40"/>
      <c r="CF391" s="40"/>
      <c r="CG391" s="40"/>
      <c r="CH391" s="40"/>
      <c r="CI391" s="40"/>
      <c r="CJ391" s="40"/>
      <c r="CK391" s="40"/>
      <c r="CL391" s="40"/>
      <c r="CM391" s="40"/>
      <c r="CN391" s="40"/>
      <c r="CO391" s="40"/>
      <c r="CP391" s="40"/>
      <c r="CQ391" s="40"/>
      <c r="CR391" s="40"/>
      <c r="CS391" s="40"/>
      <c r="CT391" s="40"/>
      <c r="CU391" s="40"/>
      <c r="CV391" s="40"/>
      <c r="CW391" s="40"/>
      <c r="CX391" s="40"/>
      <c r="CY391" s="40"/>
      <c r="CZ391" s="40"/>
      <c r="DA391" s="40"/>
      <c r="DB391" s="40"/>
      <c r="DC391" s="40"/>
      <c r="DD391" s="40"/>
      <c r="DE391" s="40"/>
      <c r="DF391" s="40"/>
    </row>
    <row r="392" spans="1:110" s="37" customFormat="1" ht="25.5">
      <c r="A392" s="97">
        <v>317</v>
      </c>
      <c r="B392" s="6"/>
      <c r="C392" s="6" t="s">
        <v>5955</v>
      </c>
      <c r="D392" s="6" t="s">
        <v>5323</v>
      </c>
      <c r="E392" s="6" t="s">
        <v>5956</v>
      </c>
      <c r="F392" s="6" t="s">
        <v>5957</v>
      </c>
      <c r="G392" s="6" t="s">
        <v>2690</v>
      </c>
      <c r="H392" s="246">
        <v>5000</v>
      </c>
      <c r="I392" s="241"/>
      <c r="J392" s="241"/>
      <c r="K392" s="103">
        <v>42625</v>
      </c>
      <c r="L392" s="6" t="s">
        <v>5958</v>
      </c>
      <c r="M392" s="6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0"/>
      <c r="BQ392" s="40"/>
      <c r="BR392" s="40"/>
      <c r="BS392" s="40"/>
      <c r="BT392" s="40"/>
      <c r="BU392" s="40"/>
      <c r="BV392" s="40"/>
      <c r="BW392" s="40"/>
      <c r="BX392" s="40"/>
      <c r="BY392" s="40"/>
      <c r="BZ392" s="40"/>
      <c r="CA392" s="40"/>
      <c r="CB392" s="40"/>
      <c r="CC392" s="40"/>
      <c r="CD392" s="40"/>
      <c r="CE392" s="40"/>
      <c r="CF392" s="40"/>
      <c r="CG392" s="40"/>
      <c r="CH392" s="40"/>
      <c r="CI392" s="40"/>
      <c r="CJ392" s="40"/>
      <c r="CK392" s="40"/>
      <c r="CL392" s="40"/>
      <c r="CM392" s="40"/>
      <c r="CN392" s="40"/>
      <c r="CO392" s="40"/>
      <c r="CP392" s="40"/>
      <c r="CQ392" s="40"/>
      <c r="CR392" s="40"/>
      <c r="CS392" s="40"/>
      <c r="CT392" s="40"/>
      <c r="CU392" s="40"/>
      <c r="CV392" s="40"/>
      <c r="CW392" s="40"/>
      <c r="CX392" s="40"/>
      <c r="CY392" s="40"/>
      <c r="CZ392" s="40"/>
      <c r="DA392" s="40"/>
      <c r="DB392" s="40"/>
      <c r="DC392" s="40"/>
      <c r="DD392" s="40"/>
      <c r="DE392" s="40"/>
      <c r="DF392" s="40"/>
    </row>
    <row r="393" spans="1:110" s="37" customFormat="1" ht="25.5">
      <c r="A393" s="97">
        <v>318</v>
      </c>
      <c r="B393" s="6"/>
      <c r="C393" s="6" t="s">
        <v>5959</v>
      </c>
      <c r="D393" s="6" t="s">
        <v>5072</v>
      </c>
      <c r="E393" s="6" t="s">
        <v>5960</v>
      </c>
      <c r="F393" s="6" t="s">
        <v>5961</v>
      </c>
      <c r="G393" s="6" t="s">
        <v>3130</v>
      </c>
      <c r="H393" s="246">
        <v>2700</v>
      </c>
      <c r="I393" s="241"/>
      <c r="J393" s="241"/>
      <c r="K393" s="103">
        <v>42625</v>
      </c>
      <c r="L393" s="6" t="s">
        <v>5962</v>
      </c>
      <c r="M393" s="6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/>
      <c r="BW393" s="40"/>
      <c r="BX393" s="40"/>
      <c r="BY393" s="40"/>
      <c r="BZ393" s="40"/>
      <c r="CA393" s="40"/>
      <c r="CB393" s="40"/>
      <c r="CC393" s="40"/>
      <c r="CD393" s="40"/>
      <c r="CE393" s="40"/>
      <c r="CF393" s="40"/>
      <c r="CG393" s="40"/>
      <c r="CH393" s="40"/>
      <c r="CI393" s="40"/>
      <c r="CJ393" s="40"/>
      <c r="CK393" s="40"/>
      <c r="CL393" s="40"/>
      <c r="CM393" s="40"/>
      <c r="CN393" s="40"/>
      <c r="CO393" s="40"/>
      <c r="CP393" s="40"/>
      <c r="CQ393" s="40"/>
      <c r="CR393" s="40"/>
      <c r="CS393" s="40"/>
      <c r="CT393" s="40"/>
      <c r="CU393" s="40"/>
      <c r="CV393" s="40"/>
      <c r="CW393" s="40"/>
      <c r="CX393" s="40"/>
      <c r="CY393" s="40"/>
      <c r="CZ393" s="40"/>
      <c r="DA393" s="40"/>
      <c r="DB393" s="40"/>
      <c r="DC393" s="40"/>
      <c r="DD393" s="40"/>
      <c r="DE393" s="40"/>
      <c r="DF393" s="40"/>
    </row>
    <row r="394" spans="1:110" s="37" customFormat="1" ht="25.5">
      <c r="A394" s="97">
        <v>319</v>
      </c>
      <c r="B394" s="6"/>
      <c r="C394" s="6" t="s">
        <v>5963</v>
      </c>
      <c r="D394" s="6" t="s">
        <v>5351</v>
      </c>
      <c r="E394" s="6" t="s">
        <v>5964</v>
      </c>
      <c r="F394" s="6" t="s">
        <v>5965</v>
      </c>
      <c r="G394" s="6" t="s">
        <v>2784</v>
      </c>
      <c r="H394" s="246">
        <v>200</v>
      </c>
      <c r="I394" s="241"/>
      <c r="J394" s="241"/>
      <c r="K394" s="103">
        <v>42625</v>
      </c>
      <c r="L394" s="6" t="s">
        <v>5966</v>
      </c>
      <c r="M394" s="6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0"/>
      <c r="BQ394" s="40"/>
      <c r="BR394" s="40"/>
      <c r="BS394" s="40"/>
      <c r="BT394" s="40"/>
      <c r="BU394" s="40"/>
      <c r="BV394" s="40"/>
      <c r="BW394" s="40"/>
      <c r="BX394" s="40"/>
      <c r="BY394" s="40"/>
      <c r="BZ394" s="40"/>
      <c r="CA394" s="40"/>
      <c r="CB394" s="40"/>
      <c r="CC394" s="40"/>
      <c r="CD394" s="40"/>
      <c r="CE394" s="40"/>
      <c r="CF394" s="40"/>
      <c r="CG394" s="40"/>
      <c r="CH394" s="40"/>
      <c r="CI394" s="40"/>
      <c r="CJ394" s="40"/>
      <c r="CK394" s="40"/>
      <c r="CL394" s="40"/>
      <c r="CM394" s="40"/>
      <c r="CN394" s="40"/>
      <c r="CO394" s="40"/>
      <c r="CP394" s="40"/>
      <c r="CQ394" s="40"/>
      <c r="CR394" s="40"/>
      <c r="CS394" s="40"/>
      <c r="CT394" s="40"/>
      <c r="CU394" s="40"/>
      <c r="CV394" s="40"/>
      <c r="CW394" s="40"/>
      <c r="CX394" s="40"/>
      <c r="CY394" s="40"/>
      <c r="CZ394" s="40"/>
      <c r="DA394" s="40"/>
      <c r="DB394" s="40"/>
      <c r="DC394" s="40"/>
      <c r="DD394" s="40"/>
      <c r="DE394" s="40"/>
      <c r="DF394" s="40"/>
    </row>
    <row r="395" spans="1:110" s="37" customFormat="1" ht="12.75">
      <c r="A395" s="97"/>
      <c r="B395" s="6"/>
      <c r="C395" s="6"/>
      <c r="D395" s="6"/>
      <c r="E395" s="6"/>
      <c r="F395" s="6"/>
      <c r="G395" s="6" t="s">
        <v>2690</v>
      </c>
      <c r="H395" s="246">
        <v>5000</v>
      </c>
      <c r="I395" s="241"/>
      <c r="J395" s="241"/>
      <c r="K395" s="6"/>
      <c r="L395" s="6"/>
      <c r="M395" s="6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  <c r="BX395" s="40"/>
      <c r="BY395" s="40"/>
      <c r="BZ395" s="40"/>
      <c r="CA395" s="40"/>
      <c r="CB395" s="40"/>
      <c r="CC395" s="40"/>
      <c r="CD395" s="40"/>
      <c r="CE395" s="40"/>
      <c r="CF395" s="40"/>
      <c r="CG395" s="40"/>
      <c r="CH395" s="40"/>
      <c r="CI395" s="40"/>
      <c r="CJ395" s="40"/>
      <c r="CK395" s="40"/>
      <c r="CL395" s="40"/>
      <c r="CM395" s="40"/>
      <c r="CN395" s="40"/>
      <c r="CO395" s="40"/>
      <c r="CP395" s="40"/>
      <c r="CQ395" s="40"/>
      <c r="CR395" s="40"/>
      <c r="CS395" s="40"/>
      <c r="CT395" s="40"/>
      <c r="CU395" s="40"/>
      <c r="CV395" s="40"/>
      <c r="CW395" s="40"/>
      <c r="CX395" s="40"/>
      <c r="CY395" s="40"/>
      <c r="CZ395" s="40"/>
      <c r="DA395" s="40"/>
      <c r="DB395" s="40"/>
      <c r="DC395" s="40"/>
      <c r="DD395" s="40"/>
      <c r="DE395" s="40"/>
      <c r="DF395" s="40"/>
    </row>
    <row r="396" spans="1:110" s="37" customFormat="1" ht="25.5">
      <c r="A396" s="97">
        <v>320</v>
      </c>
      <c r="B396" s="6"/>
      <c r="C396" s="6" t="s">
        <v>5967</v>
      </c>
      <c r="D396" s="6" t="s">
        <v>5351</v>
      </c>
      <c r="E396" s="6" t="s">
        <v>5968</v>
      </c>
      <c r="F396" s="6" t="s">
        <v>5969</v>
      </c>
      <c r="G396" s="6" t="s">
        <v>2784</v>
      </c>
      <c r="H396" s="246">
        <v>400</v>
      </c>
      <c r="I396" s="241"/>
      <c r="J396" s="241"/>
      <c r="K396" s="103">
        <v>42625</v>
      </c>
      <c r="L396" s="6" t="s">
        <v>5970</v>
      </c>
      <c r="M396" s="6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40"/>
      <c r="BQ396" s="40"/>
      <c r="BR396" s="40"/>
      <c r="BS396" s="40"/>
      <c r="BT396" s="40"/>
      <c r="BU396" s="40"/>
      <c r="BV396" s="40"/>
      <c r="BW396" s="40"/>
      <c r="BX396" s="40"/>
      <c r="BY396" s="40"/>
      <c r="BZ396" s="40"/>
      <c r="CA396" s="40"/>
      <c r="CB396" s="40"/>
      <c r="CC396" s="40"/>
      <c r="CD396" s="40"/>
      <c r="CE396" s="40"/>
      <c r="CF396" s="40"/>
      <c r="CG396" s="40"/>
      <c r="CH396" s="40"/>
      <c r="CI396" s="40"/>
      <c r="CJ396" s="40"/>
      <c r="CK396" s="40"/>
      <c r="CL396" s="40"/>
      <c r="CM396" s="40"/>
      <c r="CN396" s="40"/>
      <c r="CO396" s="40"/>
      <c r="CP396" s="40"/>
      <c r="CQ396" s="40"/>
      <c r="CR396" s="40"/>
      <c r="CS396" s="40"/>
      <c r="CT396" s="40"/>
      <c r="CU396" s="40"/>
      <c r="CV396" s="40"/>
      <c r="CW396" s="40"/>
      <c r="CX396" s="40"/>
      <c r="CY396" s="40"/>
      <c r="CZ396" s="40"/>
      <c r="DA396" s="40"/>
      <c r="DB396" s="40"/>
      <c r="DC396" s="40"/>
      <c r="DD396" s="40"/>
      <c r="DE396" s="40"/>
      <c r="DF396" s="40"/>
    </row>
    <row r="397" spans="1:110" s="37" customFormat="1" ht="12.75">
      <c r="A397" s="97"/>
      <c r="B397" s="6"/>
      <c r="C397" s="6"/>
      <c r="D397" s="6"/>
      <c r="E397" s="6"/>
      <c r="F397" s="6"/>
      <c r="G397" s="6" t="s">
        <v>5971</v>
      </c>
      <c r="H397" s="246">
        <v>2990</v>
      </c>
      <c r="I397" s="241"/>
      <c r="J397" s="241"/>
      <c r="K397" s="6"/>
      <c r="L397" s="6"/>
      <c r="M397" s="6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  <c r="BX397" s="40"/>
      <c r="BY397" s="40"/>
      <c r="BZ397" s="40"/>
      <c r="CA397" s="40"/>
      <c r="CB397" s="40"/>
      <c r="CC397" s="40"/>
      <c r="CD397" s="40"/>
      <c r="CE397" s="40"/>
      <c r="CF397" s="40"/>
      <c r="CG397" s="40"/>
      <c r="CH397" s="40"/>
      <c r="CI397" s="40"/>
      <c r="CJ397" s="40"/>
      <c r="CK397" s="40"/>
      <c r="CL397" s="40"/>
      <c r="CM397" s="40"/>
      <c r="CN397" s="40"/>
      <c r="CO397" s="40"/>
      <c r="CP397" s="40"/>
      <c r="CQ397" s="40"/>
      <c r="CR397" s="40"/>
      <c r="CS397" s="40"/>
      <c r="CT397" s="40"/>
      <c r="CU397" s="40"/>
      <c r="CV397" s="40"/>
      <c r="CW397" s="40"/>
      <c r="CX397" s="40"/>
      <c r="CY397" s="40"/>
      <c r="CZ397" s="40"/>
      <c r="DA397" s="40"/>
      <c r="DB397" s="40"/>
      <c r="DC397" s="40"/>
      <c r="DD397" s="40"/>
      <c r="DE397" s="40"/>
      <c r="DF397" s="40"/>
    </row>
    <row r="398" spans="1:110" s="37" customFormat="1" ht="25.5">
      <c r="A398" s="97">
        <v>321</v>
      </c>
      <c r="B398" s="6"/>
      <c r="C398" s="6" t="s">
        <v>5972</v>
      </c>
      <c r="D398" s="6" t="s">
        <v>5351</v>
      </c>
      <c r="E398" s="6" t="s">
        <v>5973</v>
      </c>
      <c r="F398" s="6" t="s">
        <v>5974</v>
      </c>
      <c r="G398" s="6" t="s">
        <v>2784</v>
      </c>
      <c r="H398" s="246">
        <v>50</v>
      </c>
      <c r="I398" s="241"/>
      <c r="J398" s="241"/>
      <c r="K398" s="103">
        <v>42625</v>
      </c>
      <c r="L398" s="6" t="s">
        <v>5975</v>
      </c>
      <c r="M398" s="6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  <c r="BT398" s="40"/>
      <c r="BU398" s="40"/>
      <c r="BV398" s="40"/>
      <c r="BW398" s="40"/>
      <c r="BX398" s="40"/>
      <c r="BY398" s="40"/>
      <c r="BZ398" s="40"/>
      <c r="CA398" s="40"/>
      <c r="CB398" s="40"/>
      <c r="CC398" s="40"/>
      <c r="CD398" s="40"/>
      <c r="CE398" s="40"/>
      <c r="CF398" s="40"/>
      <c r="CG398" s="40"/>
      <c r="CH398" s="40"/>
      <c r="CI398" s="40"/>
      <c r="CJ398" s="40"/>
      <c r="CK398" s="40"/>
      <c r="CL398" s="40"/>
      <c r="CM398" s="40"/>
      <c r="CN398" s="40"/>
      <c r="CO398" s="40"/>
      <c r="CP398" s="40"/>
      <c r="CQ398" s="40"/>
      <c r="CR398" s="40"/>
      <c r="CS398" s="40"/>
      <c r="CT398" s="40"/>
      <c r="CU398" s="40"/>
      <c r="CV398" s="40"/>
      <c r="CW398" s="40"/>
      <c r="CX398" s="40"/>
      <c r="CY398" s="40"/>
      <c r="CZ398" s="40"/>
      <c r="DA398" s="40"/>
      <c r="DB398" s="40"/>
      <c r="DC398" s="40"/>
      <c r="DD398" s="40"/>
      <c r="DE398" s="40"/>
      <c r="DF398" s="40"/>
    </row>
    <row r="399" spans="1:110" s="37" customFormat="1" ht="12.75">
      <c r="A399" s="97"/>
      <c r="B399" s="6"/>
      <c r="C399" s="6"/>
      <c r="D399" s="6"/>
      <c r="E399" s="6"/>
      <c r="F399" s="6"/>
      <c r="G399" s="6" t="s">
        <v>2690</v>
      </c>
      <c r="H399" s="246">
        <v>10000</v>
      </c>
      <c r="I399" s="241"/>
      <c r="J399" s="241"/>
      <c r="K399" s="6"/>
      <c r="L399" s="6"/>
      <c r="M399" s="6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  <c r="BX399" s="40"/>
      <c r="BY399" s="40"/>
      <c r="BZ399" s="40"/>
      <c r="CA399" s="40"/>
      <c r="CB399" s="40"/>
      <c r="CC399" s="40"/>
      <c r="CD399" s="40"/>
      <c r="CE399" s="40"/>
      <c r="CF399" s="40"/>
      <c r="CG399" s="40"/>
      <c r="CH399" s="40"/>
      <c r="CI399" s="40"/>
      <c r="CJ399" s="40"/>
      <c r="CK399" s="40"/>
      <c r="CL399" s="40"/>
      <c r="CM399" s="40"/>
      <c r="CN399" s="40"/>
      <c r="CO399" s="40"/>
      <c r="CP399" s="40"/>
      <c r="CQ399" s="40"/>
      <c r="CR399" s="40"/>
      <c r="CS399" s="40"/>
      <c r="CT399" s="40"/>
      <c r="CU399" s="40"/>
      <c r="CV399" s="40"/>
      <c r="CW399" s="40"/>
      <c r="CX399" s="40"/>
      <c r="CY399" s="40"/>
      <c r="CZ399" s="40"/>
      <c r="DA399" s="40"/>
      <c r="DB399" s="40"/>
      <c r="DC399" s="40"/>
      <c r="DD399" s="40"/>
      <c r="DE399" s="40"/>
      <c r="DF399" s="40"/>
    </row>
    <row r="400" spans="1:110" s="37" customFormat="1" ht="25.5">
      <c r="A400" s="97">
        <v>322</v>
      </c>
      <c r="B400" s="6"/>
      <c r="C400" s="6" t="s">
        <v>5976</v>
      </c>
      <c r="D400" s="6" t="s">
        <v>5351</v>
      </c>
      <c r="E400" s="6" t="s">
        <v>5973</v>
      </c>
      <c r="F400" s="6" t="s">
        <v>5974</v>
      </c>
      <c r="G400" s="6" t="s">
        <v>2784</v>
      </c>
      <c r="H400" s="246">
        <v>50</v>
      </c>
      <c r="I400" s="241"/>
      <c r="J400" s="241"/>
      <c r="K400" s="103">
        <v>42625</v>
      </c>
      <c r="L400" s="6" t="s">
        <v>5977</v>
      </c>
      <c r="M400" s="6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40"/>
      <c r="BQ400" s="40"/>
      <c r="BR400" s="40"/>
      <c r="BS400" s="40"/>
      <c r="BT400" s="40"/>
      <c r="BU400" s="40"/>
      <c r="BV400" s="40"/>
      <c r="BW400" s="40"/>
      <c r="BX400" s="40"/>
      <c r="BY400" s="40"/>
      <c r="BZ400" s="40"/>
      <c r="CA400" s="40"/>
      <c r="CB400" s="40"/>
      <c r="CC400" s="40"/>
      <c r="CD400" s="40"/>
      <c r="CE400" s="40"/>
      <c r="CF400" s="40"/>
      <c r="CG400" s="40"/>
      <c r="CH400" s="40"/>
      <c r="CI400" s="40"/>
      <c r="CJ400" s="40"/>
      <c r="CK400" s="40"/>
      <c r="CL400" s="40"/>
      <c r="CM400" s="40"/>
      <c r="CN400" s="40"/>
      <c r="CO400" s="40"/>
      <c r="CP400" s="40"/>
      <c r="CQ400" s="40"/>
      <c r="CR400" s="40"/>
      <c r="CS400" s="40"/>
      <c r="CT400" s="40"/>
      <c r="CU400" s="40"/>
      <c r="CV400" s="40"/>
      <c r="CW400" s="40"/>
      <c r="CX400" s="40"/>
      <c r="CY400" s="40"/>
      <c r="CZ400" s="40"/>
      <c r="DA400" s="40"/>
      <c r="DB400" s="40"/>
      <c r="DC400" s="40"/>
      <c r="DD400" s="40"/>
      <c r="DE400" s="40"/>
      <c r="DF400" s="40"/>
    </row>
    <row r="401" spans="1:110" s="37" customFormat="1" ht="12.75">
      <c r="A401" s="97"/>
      <c r="B401" s="6"/>
      <c r="C401" s="6"/>
      <c r="D401" s="6"/>
      <c r="E401" s="6"/>
      <c r="F401" s="6"/>
      <c r="G401" s="6" t="s">
        <v>2690</v>
      </c>
      <c r="H401" s="246">
        <v>10000</v>
      </c>
      <c r="I401" s="241"/>
      <c r="J401" s="241"/>
      <c r="K401" s="6"/>
      <c r="L401" s="6"/>
      <c r="M401" s="6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40"/>
      <c r="BW401" s="40"/>
      <c r="BX401" s="40"/>
      <c r="BY401" s="40"/>
      <c r="BZ401" s="40"/>
      <c r="CA401" s="40"/>
      <c r="CB401" s="40"/>
      <c r="CC401" s="40"/>
      <c r="CD401" s="40"/>
      <c r="CE401" s="40"/>
      <c r="CF401" s="40"/>
      <c r="CG401" s="40"/>
      <c r="CH401" s="40"/>
      <c r="CI401" s="40"/>
      <c r="CJ401" s="40"/>
      <c r="CK401" s="40"/>
      <c r="CL401" s="40"/>
      <c r="CM401" s="40"/>
      <c r="CN401" s="40"/>
      <c r="CO401" s="40"/>
      <c r="CP401" s="40"/>
      <c r="CQ401" s="40"/>
      <c r="CR401" s="40"/>
      <c r="CS401" s="40"/>
      <c r="CT401" s="40"/>
      <c r="CU401" s="40"/>
      <c r="CV401" s="40"/>
      <c r="CW401" s="40"/>
      <c r="CX401" s="40"/>
      <c r="CY401" s="40"/>
      <c r="CZ401" s="40"/>
      <c r="DA401" s="40"/>
      <c r="DB401" s="40"/>
      <c r="DC401" s="40"/>
      <c r="DD401" s="40"/>
      <c r="DE401" s="40"/>
      <c r="DF401" s="40"/>
    </row>
    <row r="402" spans="1:110" s="37" customFormat="1" ht="12.75">
      <c r="A402" s="97"/>
      <c r="B402" s="6"/>
      <c r="C402" s="6"/>
      <c r="D402" s="6"/>
      <c r="E402" s="6"/>
      <c r="F402" s="6"/>
      <c r="G402" s="6" t="s">
        <v>2859</v>
      </c>
      <c r="H402" s="246">
        <v>20</v>
      </c>
      <c r="I402" s="241"/>
      <c r="J402" s="241"/>
      <c r="K402" s="6"/>
      <c r="L402" s="6"/>
      <c r="M402" s="6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0"/>
      <c r="BP402" s="40"/>
      <c r="BQ402" s="40"/>
      <c r="BR402" s="40"/>
      <c r="BS402" s="40"/>
      <c r="BT402" s="40"/>
      <c r="BU402" s="40"/>
      <c r="BV402" s="40"/>
      <c r="BW402" s="40"/>
      <c r="BX402" s="40"/>
      <c r="BY402" s="40"/>
      <c r="BZ402" s="40"/>
      <c r="CA402" s="40"/>
      <c r="CB402" s="40"/>
      <c r="CC402" s="40"/>
      <c r="CD402" s="40"/>
      <c r="CE402" s="40"/>
      <c r="CF402" s="40"/>
      <c r="CG402" s="40"/>
      <c r="CH402" s="40"/>
      <c r="CI402" s="40"/>
      <c r="CJ402" s="40"/>
      <c r="CK402" s="40"/>
      <c r="CL402" s="40"/>
      <c r="CM402" s="40"/>
      <c r="CN402" s="40"/>
      <c r="CO402" s="40"/>
      <c r="CP402" s="40"/>
      <c r="CQ402" s="40"/>
      <c r="CR402" s="40"/>
      <c r="CS402" s="40"/>
      <c r="CT402" s="40"/>
      <c r="CU402" s="40"/>
      <c r="CV402" s="40"/>
      <c r="CW402" s="40"/>
      <c r="CX402" s="40"/>
      <c r="CY402" s="40"/>
      <c r="CZ402" s="40"/>
      <c r="DA402" s="40"/>
      <c r="DB402" s="40"/>
      <c r="DC402" s="40"/>
      <c r="DD402" s="40"/>
      <c r="DE402" s="40"/>
      <c r="DF402" s="40"/>
    </row>
    <row r="403" spans="1:110" s="37" customFormat="1" ht="25.5">
      <c r="A403" s="97">
        <v>323</v>
      </c>
      <c r="B403" s="6"/>
      <c r="C403" s="6" t="s">
        <v>5716</v>
      </c>
      <c r="D403" s="6" t="s">
        <v>5140</v>
      </c>
      <c r="E403" s="6" t="s">
        <v>5978</v>
      </c>
      <c r="F403" s="6" t="s">
        <v>5979</v>
      </c>
      <c r="G403" s="6" t="s">
        <v>2784</v>
      </c>
      <c r="H403" s="246">
        <v>450</v>
      </c>
      <c r="I403" s="241"/>
      <c r="J403" s="241"/>
      <c r="K403" s="103">
        <v>42626</v>
      </c>
      <c r="L403" s="6" t="s">
        <v>5980</v>
      </c>
      <c r="M403" s="6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0"/>
      <c r="BQ403" s="40"/>
      <c r="BR403" s="40"/>
      <c r="BS403" s="40"/>
      <c r="BT403" s="40"/>
      <c r="BU403" s="40"/>
      <c r="BV403" s="40"/>
      <c r="BW403" s="40"/>
      <c r="BX403" s="40"/>
      <c r="BY403" s="40"/>
      <c r="BZ403" s="40"/>
      <c r="CA403" s="40"/>
      <c r="CB403" s="40"/>
      <c r="CC403" s="40"/>
      <c r="CD403" s="40"/>
      <c r="CE403" s="40"/>
      <c r="CF403" s="40"/>
      <c r="CG403" s="40"/>
      <c r="CH403" s="40"/>
      <c r="CI403" s="40"/>
      <c r="CJ403" s="40"/>
      <c r="CK403" s="40"/>
      <c r="CL403" s="40"/>
      <c r="CM403" s="40"/>
      <c r="CN403" s="40"/>
      <c r="CO403" s="40"/>
      <c r="CP403" s="40"/>
      <c r="CQ403" s="40"/>
      <c r="CR403" s="40"/>
      <c r="CS403" s="40"/>
      <c r="CT403" s="40"/>
      <c r="CU403" s="40"/>
      <c r="CV403" s="40"/>
      <c r="CW403" s="40"/>
      <c r="CX403" s="40"/>
      <c r="CY403" s="40"/>
      <c r="CZ403" s="40"/>
      <c r="DA403" s="40"/>
      <c r="DB403" s="40"/>
      <c r="DC403" s="40"/>
      <c r="DD403" s="40"/>
      <c r="DE403" s="40"/>
      <c r="DF403" s="40"/>
    </row>
    <row r="404" spans="1:110" s="37" customFormat="1" ht="25.5">
      <c r="A404" s="97">
        <v>324</v>
      </c>
      <c r="B404" s="6"/>
      <c r="C404" s="6" t="s">
        <v>5981</v>
      </c>
      <c r="D404" s="6" t="s">
        <v>5351</v>
      </c>
      <c r="E404" s="6" t="s">
        <v>5982</v>
      </c>
      <c r="F404" s="6" t="s">
        <v>5983</v>
      </c>
      <c r="G404" s="6" t="s">
        <v>2690</v>
      </c>
      <c r="H404" s="246">
        <v>6848</v>
      </c>
      <c r="I404" s="241"/>
      <c r="J404" s="241"/>
      <c r="K404" s="103">
        <v>42626</v>
      </c>
      <c r="L404" s="6" t="s">
        <v>5984</v>
      </c>
      <c r="M404" s="6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0"/>
      <c r="BQ404" s="40"/>
      <c r="BR404" s="40"/>
      <c r="BS404" s="40"/>
      <c r="BT404" s="40"/>
      <c r="BU404" s="40"/>
      <c r="BV404" s="40"/>
      <c r="BW404" s="40"/>
      <c r="BX404" s="40"/>
      <c r="BY404" s="40"/>
      <c r="BZ404" s="40"/>
      <c r="CA404" s="40"/>
      <c r="CB404" s="40"/>
      <c r="CC404" s="40"/>
      <c r="CD404" s="40"/>
      <c r="CE404" s="40"/>
      <c r="CF404" s="40"/>
      <c r="CG404" s="40"/>
      <c r="CH404" s="40"/>
      <c r="CI404" s="40"/>
      <c r="CJ404" s="40"/>
      <c r="CK404" s="40"/>
      <c r="CL404" s="40"/>
      <c r="CM404" s="40"/>
      <c r="CN404" s="40"/>
      <c r="CO404" s="40"/>
      <c r="CP404" s="40"/>
      <c r="CQ404" s="40"/>
      <c r="CR404" s="40"/>
      <c r="CS404" s="40"/>
      <c r="CT404" s="40"/>
      <c r="CU404" s="40"/>
      <c r="CV404" s="40"/>
      <c r="CW404" s="40"/>
      <c r="CX404" s="40"/>
      <c r="CY404" s="40"/>
      <c r="CZ404" s="40"/>
      <c r="DA404" s="40"/>
      <c r="DB404" s="40"/>
      <c r="DC404" s="40"/>
      <c r="DD404" s="40"/>
      <c r="DE404" s="40"/>
      <c r="DF404" s="40"/>
    </row>
    <row r="405" spans="1:110" s="37" customFormat="1" ht="25.5">
      <c r="A405" s="97">
        <v>325</v>
      </c>
      <c r="B405" s="6"/>
      <c r="C405" s="6" t="s">
        <v>5985</v>
      </c>
      <c r="D405" s="6" t="s">
        <v>5351</v>
      </c>
      <c r="E405" s="6" t="s">
        <v>5986</v>
      </c>
      <c r="F405" s="6" t="s">
        <v>5987</v>
      </c>
      <c r="G405" s="6" t="s">
        <v>2690</v>
      </c>
      <c r="H405" s="246">
        <v>4400</v>
      </c>
      <c r="I405" s="241"/>
      <c r="J405" s="241"/>
      <c r="K405" s="103">
        <v>42626</v>
      </c>
      <c r="L405" s="6" t="s">
        <v>5988</v>
      </c>
      <c r="M405" s="6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/>
      <c r="BU405" s="40"/>
      <c r="BV405" s="40"/>
      <c r="BW405" s="40"/>
      <c r="BX405" s="40"/>
      <c r="BY405" s="40"/>
      <c r="BZ405" s="40"/>
      <c r="CA405" s="40"/>
      <c r="CB405" s="40"/>
      <c r="CC405" s="40"/>
      <c r="CD405" s="40"/>
      <c r="CE405" s="40"/>
      <c r="CF405" s="40"/>
      <c r="CG405" s="40"/>
      <c r="CH405" s="40"/>
      <c r="CI405" s="40"/>
      <c r="CJ405" s="40"/>
      <c r="CK405" s="40"/>
      <c r="CL405" s="40"/>
      <c r="CM405" s="40"/>
      <c r="CN405" s="40"/>
      <c r="CO405" s="40"/>
      <c r="CP405" s="40"/>
      <c r="CQ405" s="40"/>
      <c r="CR405" s="40"/>
      <c r="CS405" s="40"/>
      <c r="CT405" s="40"/>
      <c r="CU405" s="40"/>
      <c r="CV405" s="40"/>
      <c r="CW405" s="40"/>
      <c r="CX405" s="40"/>
      <c r="CY405" s="40"/>
      <c r="CZ405" s="40"/>
      <c r="DA405" s="40"/>
      <c r="DB405" s="40"/>
      <c r="DC405" s="40"/>
      <c r="DD405" s="40"/>
      <c r="DE405" s="40"/>
      <c r="DF405" s="40"/>
    </row>
    <row r="406" spans="1:110" s="37" customFormat="1" ht="25.5">
      <c r="A406" s="97">
        <v>326</v>
      </c>
      <c r="B406" s="6"/>
      <c r="C406" s="6" t="s">
        <v>5989</v>
      </c>
      <c r="D406" s="6" t="s">
        <v>5351</v>
      </c>
      <c r="E406" s="6" t="s">
        <v>5990</v>
      </c>
      <c r="F406" s="6" t="s">
        <v>5991</v>
      </c>
      <c r="G406" s="6" t="s">
        <v>2859</v>
      </c>
      <c r="H406" s="246">
        <v>11700</v>
      </c>
      <c r="I406" s="241"/>
      <c r="J406" s="241"/>
      <c r="K406" s="103">
        <v>42626</v>
      </c>
      <c r="L406" s="6" t="s">
        <v>5992</v>
      </c>
      <c r="M406" s="6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40"/>
      <c r="BQ406" s="40"/>
      <c r="BR406" s="40"/>
      <c r="BS406" s="40"/>
      <c r="BT406" s="40"/>
      <c r="BU406" s="40"/>
      <c r="BV406" s="40"/>
      <c r="BW406" s="40"/>
      <c r="BX406" s="40"/>
      <c r="BY406" s="40"/>
      <c r="BZ406" s="40"/>
      <c r="CA406" s="40"/>
      <c r="CB406" s="40"/>
      <c r="CC406" s="40"/>
      <c r="CD406" s="40"/>
      <c r="CE406" s="40"/>
      <c r="CF406" s="40"/>
      <c r="CG406" s="40"/>
      <c r="CH406" s="40"/>
      <c r="CI406" s="40"/>
      <c r="CJ406" s="40"/>
      <c r="CK406" s="40"/>
      <c r="CL406" s="40"/>
      <c r="CM406" s="40"/>
      <c r="CN406" s="40"/>
      <c r="CO406" s="40"/>
      <c r="CP406" s="40"/>
      <c r="CQ406" s="40"/>
      <c r="CR406" s="40"/>
      <c r="CS406" s="40"/>
      <c r="CT406" s="40"/>
      <c r="CU406" s="40"/>
      <c r="CV406" s="40"/>
      <c r="CW406" s="40"/>
      <c r="CX406" s="40"/>
      <c r="CY406" s="40"/>
      <c r="CZ406" s="40"/>
      <c r="DA406" s="40"/>
      <c r="DB406" s="40"/>
      <c r="DC406" s="40"/>
      <c r="DD406" s="40"/>
      <c r="DE406" s="40"/>
      <c r="DF406" s="40"/>
    </row>
    <row r="407" spans="1:110" s="37" customFormat="1" ht="25.5">
      <c r="A407" s="97">
        <v>328</v>
      </c>
      <c r="B407" s="6"/>
      <c r="C407" s="6" t="s">
        <v>5993</v>
      </c>
      <c r="D407" s="6" t="s">
        <v>5259</v>
      </c>
      <c r="E407" s="6" t="s">
        <v>5994</v>
      </c>
      <c r="F407" s="6" t="s">
        <v>5995</v>
      </c>
      <c r="G407" s="6" t="s">
        <v>2784</v>
      </c>
      <c r="H407" s="241"/>
      <c r="I407" s="241"/>
      <c r="J407" s="246">
        <v>1814</v>
      </c>
      <c r="K407" s="103">
        <v>42632</v>
      </c>
      <c r="L407" s="6" t="s">
        <v>5996</v>
      </c>
      <c r="M407" s="6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40"/>
      <c r="BQ407" s="40"/>
      <c r="BR407" s="40"/>
      <c r="BS407" s="40"/>
      <c r="BT407" s="40"/>
      <c r="BU407" s="40"/>
      <c r="BV407" s="40"/>
      <c r="BW407" s="40"/>
      <c r="BX407" s="40"/>
      <c r="BY407" s="40"/>
      <c r="BZ407" s="40"/>
      <c r="CA407" s="40"/>
      <c r="CB407" s="40"/>
      <c r="CC407" s="40"/>
      <c r="CD407" s="40"/>
      <c r="CE407" s="40"/>
      <c r="CF407" s="40"/>
      <c r="CG407" s="40"/>
      <c r="CH407" s="40"/>
      <c r="CI407" s="40"/>
      <c r="CJ407" s="40"/>
      <c r="CK407" s="40"/>
      <c r="CL407" s="40"/>
      <c r="CM407" s="40"/>
      <c r="CN407" s="40"/>
      <c r="CO407" s="40"/>
      <c r="CP407" s="40"/>
      <c r="CQ407" s="40"/>
      <c r="CR407" s="40"/>
      <c r="CS407" s="40"/>
      <c r="CT407" s="40"/>
      <c r="CU407" s="40"/>
      <c r="CV407" s="40"/>
      <c r="CW407" s="40"/>
      <c r="CX407" s="40"/>
      <c r="CY407" s="40"/>
      <c r="CZ407" s="40"/>
      <c r="DA407" s="40"/>
      <c r="DB407" s="40"/>
      <c r="DC407" s="40"/>
      <c r="DD407" s="40"/>
      <c r="DE407" s="40"/>
      <c r="DF407" s="40"/>
    </row>
    <row r="408" spans="1:110" s="37" customFormat="1" ht="12.75">
      <c r="A408" s="97"/>
      <c r="B408" s="6"/>
      <c r="C408" s="6" t="s">
        <v>5997</v>
      </c>
      <c r="D408" s="6" t="s">
        <v>5259</v>
      </c>
      <c r="E408" s="6"/>
      <c r="F408" s="6"/>
      <c r="G408" s="6" t="s">
        <v>2784</v>
      </c>
      <c r="H408" s="241"/>
      <c r="I408" s="241"/>
      <c r="J408" s="246">
        <v>1814</v>
      </c>
      <c r="K408" s="103"/>
      <c r="L408" s="6"/>
      <c r="M408" s="6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40"/>
      <c r="BQ408" s="40"/>
      <c r="BR408" s="40"/>
      <c r="BS408" s="40"/>
      <c r="BT408" s="40"/>
      <c r="BU408" s="40"/>
      <c r="BV408" s="40"/>
      <c r="BW408" s="40"/>
      <c r="BX408" s="40"/>
      <c r="BY408" s="40"/>
      <c r="BZ408" s="40"/>
      <c r="CA408" s="40"/>
      <c r="CB408" s="40"/>
      <c r="CC408" s="40"/>
      <c r="CD408" s="40"/>
      <c r="CE408" s="40"/>
      <c r="CF408" s="40"/>
      <c r="CG408" s="40"/>
      <c r="CH408" s="40"/>
      <c r="CI408" s="40"/>
      <c r="CJ408" s="40"/>
      <c r="CK408" s="40"/>
      <c r="CL408" s="40"/>
      <c r="CM408" s="40"/>
      <c r="CN408" s="40"/>
      <c r="CO408" s="40"/>
      <c r="CP408" s="40"/>
      <c r="CQ408" s="40"/>
      <c r="CR408" s="40"/>
      <c r="CS408" s="40"/>
      <c r="CT408" s="40"/>
      <c r="CU408" s="40"/>
      <c r="CV408" s="40"/>
      <c r="CW408" s="40"/>
      <c r="CX408" s="40"/>
      <c r="CY408" s="40"/>
      <c r="CZ408" s="40"/>
      <c r="DA408" s="40"/>
      <c r="DB408" s="40"/>
      <c r="DC408" s="40"/>
      <c r="DD408" s="40"/>
      <c r="DE408" s="40"/>
      <c r="DF408" s="40"/>
    </row>
    <row r="409" spans="1:110" s="37" customFormat="1" ht="25.5">
      <c r="A409" s="97">
        <v>329</v>
      </c>
      <c r="B409" s="6"/>
      <c r="C409" s="6" t="s">
        <v>5998</v>
      </c>
      <c r="D409" s="6" t="s">
        <v>5937</v>
      </c>
      <c r="E409" s="6" t="s">
        <v>5423</v>
      </c>
      <c r="F409" s="6" t="s">
        <v>5999</v>
      </c>
      <c r="G409" s="6" t="s">
        <v>2784</v>
      </c>
      <c r="H409" s="246">
        <v>200</v>
      </c>
      <c r="I409" s="241"/>
      <c r="J409" s="241"/>
      <c r="K409" s="103">
        <v>42627</v>
      </c>
      <c r="L409" s="6" t="s">
        <v>6000</v>
      </c>
      <c r="M409" s="6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0"/>
      <c r="BQ409" s="40"/>
      <c r="BR409" s="40"/>
      <c r="BS409" s="40"/>
      <c r="BT409" s="40"/>
      <c r="BU409" s="40"/>
      <c r="BV409" s="40"/>
      <c r="BW409" s="40"/>
      <c r="BX409" s="40"/>
      <c r="BY409" s="40"/>
      <c r="BZ409" s="40"/>
      <c r="CA409" s="40"/>
      <c r="CB409" s="40"/>
      <c r="CC409" s="40"/>
      <c r="CD409" s="40"/>
      <c r="CE409" s="40"/>
      <c r="CF409" s="40"/>
      <c r="CG409" s="40"/>
      <c r="CH409" s="40"/>
      <c r="CI409" s="40"/>
      <c r="CJ409" s="40"/>
      <c r="CK409" s="40"/>
      <c r="CL409" s="40"/>
      <c r="CM409" s="40"/>
      <c r="CN409" s="40"/>
      <c r="CO409" s="40"/>
      <c r="CP409" s="40"/>
      <c r="CQ409" s="40"/>
      <c r="CR409" s="40"/>
      <c r="CS409" s="40"/>
      <c r="CT409" s="40"/>
      <c r="CU409" s="40"/>
      <c r="CV409" s="40"/>
      <c r="CW409" s="40"/>
      <c r="CX409" s="40"/>
      <c r="CY409" s="40"/>
      <c r="CZ409" s="40"/>
      <c r="DA409" s="40"/>
      <c r="DB409" s="40"/>
      <c r="DC409" s="40"/>
      <c r="DD409" s="40"/>
      <c r="DE409" s="40"/>
      <c r="DF409" s="40"/>
    </row>
    <row r="410" spans="1:110" s="37" customFormat="1" ht="12.75">
      <c r="A410" s="97"/>
      <c r="B410" s="6"/>
      <c r="C410" s="6"/>
      <c r="D410" s="6"/>
      <c r="E410" s="6"/>
      <c r="F410" s="6"/>
      <c r="G410" s="6" t="s">
        <v>2690</v>
      </c>
      <c r="H410" s="246">
        <v>3000</v>
      </c>
      <c r="I410" s="241"/>
      <c r="J410" s="241"/>
      <c r="K410" s="103"/>
      <c r="L410" s="6"/>
      <c r="M410" s="6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0"/>
      <c r="BQ410" s="40"/>
      <c r="BR410" s="40"/>
      <c r="BS410" s="40"/>
      <c r="BT410" s="40"/>
      <c r="BU410" s="40"/>
      <c r="BV410" s="40"/>
      <c r="BW410" s="40"/>
      <c r="BX410" s="40"/>
      <c r="BY410" s="40"/>
      <c r="BZ410" s="40"/>
      <c r="CA410" s="40"/>
      <c r="CB410" s="40"/>
      <c r="CC410" s="40"/>
      <c r="CD410" s="40"/>
      <c r="CE410" s="40"/>
      <c r="CF410" s="40"/>
      <c r="CG410" s="40"/>
      <c r="CH410" s="40"/>
      <c r="CI410" s="40"/>
      <c r="CJ410" s="40"/>
      <c r="CK410" s="40"/>
      <c r="CL410" s="40"/>
      <c r="CM410" s="40"/>
      <c r="CN410" s="40"/>
      <c r="CO410" s="40"/>
      <c r="CP410" s="40"/>
      <c r="CQ410" s="40"/>
      <c r="CR410" s="40"/>
      <c r="CS410" s="40"/>
      <c r="CT410" s="40"/>
      <c r="CU410" s="40"/>
      <c r="CV410" s="40"/>
      <c r="CW410" s="40"/>
      <c r="CX410" s="40"/>
      <c r="CY410" s="40"/>
      <c r="CZ410" s="40"/>
      <c r="DA410" s="40"/>
      <c r="DB410" s="40"/>
      <c r="DC410" s="40"/>
      <c r="DD410" s="40"/>
      <c r="DE410" s="40"/>
      <c r="DF410" s="40"/>
    </row>
    <row r="411" spans="1:110" s="37" customFormat="1" ht="25.5">
      <c r="A411" s="97">
        <v>330</v>
      </c>
      <c r="B411" s="6"/>
      <c r="C411" s="6" t="s">
        <v>6001</v>
      </c>
      <c r="D411" s="6" t="s">
        <v>5111</v>
      </c>
      <c r="E411" s="6" t="s">
        <v>6002</v>
      </c>
      <c r="F411" s="6" t="s">
        <v>6003</v>
      </c>
      <c r="G411" s="6" t="s">
        <v>2784</v>
      </c>
      <c r="H411" s="246">
        <v>200</v>
      </c>
      <c r="I411" s="241"/>
      <c r="J411" s="241"/>
      <c r="K411" s="103">
        <v>42627</v>
      </c>
      <c r="L411" s="6" t="s">
        <v>6004</v>
      </c>
      <c r="M411" s="6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0"/>
      <c r="BQ411" s="40"/>
      <c r="BR411" s="40"/>
      <c r="BS411" s="40"/>
      <c r="BT411" s="40"/>
      <c r="BU411" s="40"/>
      <c r="BV411" s="40"/>
      <c r="BW411" s="40"/>
      <c r="BX411" s="40"/>
      <c r="BY411" s="40"/>
      <c r="BZ411" s="40"/>
      <c r="CA411" s="40"/>
      <c r="CB411" s="40"/>
      <c r="CC411" s="40"/>
      <c r="CD411" s="40"/>
      <c r="CE411" s="40"/>
      <c r="CF411" s="40"/>
      <c r="CG411" s="40"/>
      <c r="CH411" s="40"/>
      <c r="CI411" s="40"/>
      <c r="CJ411" s="40"/>
      <c r="CK411" s="40"/>
      <c r="CL411" s="40"/>
      <c r="CM411" s="40"/>
      <c r="CN411" s="40"/>
      <c r="CO411" s="40"/>
      <c r="CP411" s="40"/>
      <c r="CQ411" s="40"/>
      <c r="CR411" s="40"/>
      <c r="CS411" s="40"/>
      <c r="CT411" s="40"/>
      <c r="CU411" s="40"/>
      <c r="CV411" s="40"/>
      <c r="CW411" s="40"/>
      <c r="CX411" s="40"/>
      <c r="CY411" s="40"/>
      <c r="CZ411" s="40"/>
      <c r="DA411" s="40"/>
      <c r="DB411" s="40"/>
      <c r="DC411" s="40"/>
      <c r="DD411" s="40"/>
      <c r="DE411" s="40"/>
      <c r="DF411" s="40"/>
    </row>
    <row r="412" spans="1:110" s="37" customFormat="1" ht="12.75">
      <c r="A412" s="97"/>
      <c r="B412" s="6"/>
      <c r="C412" s="6"/>
      <c r="D412" s="6"/>
      <c r="E412" s="6"/>
      <c r="F412" s="6"/>
      <c r="G412" s="6" t="s">
        <v>2690</v>
      </c>
      <c r="H412" s="246">
        <v>5000</v>
      </c>
      <c r="I412" s="241"/>
      <c r="J412" s="241"/>
      <c r="K412" s="103"/>
      <c r="L412" s="6"/>
      <c r="M412" s="6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0"/>
      <c r="BQ412" s="40"/>
      <c r="BR412" s="40"/>
      <c r="BS412" s="40"/>
      <c r="BT412" s="40"/>
      <c r="BU412" s="40"/>
      <c r="BV412" s="40"/>
      <c r="BW412" s="40"/>
      <c r="BX412" s="40"/>
      <c r="BY412" s="40"/>
      <c r="BZ412" s="40"/>
      <c r="CA412" s="40"/>
      <c r="CB412" s="40"/>
      <c r="CC412" s="40"/>
      <c r="CD412" s="40"/>
      <c r="CE412" s="40"/>
      <c r="CF412" s="40"/>
      <c r="CG412" s="40"/>
      <c r="CH412" s="40"/>
      <c r="CI412" s="40"/>
      <c r="CJ412" s="40"/>
      <c r="CK412" s="40"/>
      <c r="CL412" s="40"/>
      <c r="CM412" s="40"/>
      <c r="CN412" s="40"/>
      <c r="CO412" s="40"/>
      <c r="CP412" s="40"/>
      <c r="CQ412" s="40"/>
      <c r="CR412" s="40"/>
      <c r="CS412" s="40"/>
      <c r="CT412" s="40"/>
      <c r="CU412" s="40"/>
      <c r="CV412" s="40"/>
      <c r="CW412" s="40"/>
      <c r="CX412" s="40"/>
      <c r="CY412" s="40"/>
      <c r="CZ412" s="40"/>
      <c r="DA412" s="40"/>
      <c r="DB412" s="40"/>
      <c r="DC412" s="40"/>
      <c r="DD412" s="40"/>
      <c r="DE412" s="40"/>
      <c r="DF412" s="40"/>
    </row>
    <row r="413" spans="1:110" s="37" customFormat="1" ht="25.5">
      <c r="A413" s="97">
        <v>331</v>
      </c>
      <c r="B413" s="6"/>
      <c r="C413" s="6" t="s">
        <v>474</v>
      </c>
      <c r="D413" s="6" t="s">
        <v>5128</v>
      </c>
      <c r="E413" s="6" t="s">
        <v>6005</v>
      </c>
      <c r="F413" s="6" t="s">
        <v>6006</v>
      </c>
      <c r="G413" s="6" t="s">
        <v>2784</v>
      </c>
      <c r="H413" s="246">
        <v>1496</v>
      </c>
      <c r="I413" s="241"/>
      <c r="J413" s="241"/>
      <c r="K413" s="103">
        <v>42626</v>
      </c>
      <c r="L413" s="6" t="s">
        <v>6007</v>
      </c>
      <c r="M413" s="6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0"/>
      <c r="BQ413" s="40"/>
      <c r="BR413" s="40"/>
      <c r="BS413" s="40"/>
      <c r="BT413" s="40"/>
      <c r="BU413" s="40"/>
      <c r="BV413" s="40"/>
      <c r="BW413" s="40"/>
      <c r="BX413" s="40"/>
      <c r="BY413" s="40"/>
      <c r="BZ413" s="40"/>
      <c r="CA413" s="40"/>
      <c r="CB413" s="40"/>
      <c r="CC413" s="40"/>
      <c r="CD413" s="40"/>
      <c r="CE413" s="40"/>
      <c r="CF413" s="40"/>
      <c r="CG413" s="40"/>
      <c r="CH413" s="40"/>
      <c r="CI413" s="40"/>
      <c r="CJ413" s="40"/>
      <c r="CK413" s="40"/>
      <c r="CL413" s="40"/>
      <c r="CM413" s="40"/>
      <c r="CN413" s="40"/>
      <c r="CO413" s="40"/>
      <c r="CP413" s="40"/>
      <c r="CQ413" s="40"/>
      <c r="CR413" s="40"/>
      <c r="CS413" s="40"/>
      <c r="CT413" s="40"/>
      <c r="CU413" s="40"/>
      <c r="CV413" s="40"/>
      <c r="CW413" s="40"/>
      <c r="CX413" s="40"/>
      <c r="CY413" s="40"/>
      <c r="CZ413" s="40"/>
      <c r="DA413" s="40"/>
      <c r="DB413" s="40"/>
      <c r="DC413" s="40"/>
      <c r="DD413" s="40"/>
      <c r="DE413" s="40"/>
      <c r="DF413" s="40"/>
    </row>
    <row r="414" spans="1:110" s="37" customFormat="1" ht="25.5">
      <c r="A414" s="97">
        <v>332</v>
      </c>
      <c r="B414" s="6"/>
      <c r="C414" s="6" t="s">
        <v>6008</v>
      </c>
      <c r="D414" s="6" t="s">
        <v>5128</v>
      </c>
      <c r="E414" s="6" t="s">
        <v>6009</v>
      </c>
      <c r="F414" s="6" t="s">
        <v>6010</v>
      </c>
      <c r="G414" s="6" t="s">
        <v>2784</v>
      </c>
      <c r="H414" s="241"/>
      <c r="I414" s="241"/>
      <c r="J414" s="246">
        <v>200</v>
      </c>
      <c r="K414" s="103">
        <v>42626</v>
      </c>
      <c r="L414" s="6" t="s">
        <v>6011</v>
      </c>
      <c r="M414" s="6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40"/>
      <c r="BQ414" s="40"/>
      <c r="BR414" s="40"/>
      <c r="BS414" s="40"/>
      <c r="BT414" s="40"/>
      <c r="BU414" s="40"/>
      <c r="BV414" s="40"/>
      <c r="BW414" s="40"/>
      <c r="BX414" s="40"/>
      <c r="BY414" s="40"/>
      <c r="BZ414" s="40"/>
      <c r="CA414" s="40"/>
      <c r="CB414" s="40"/>
      <c r="CC414" s="40"/>
      <c r="CD414" s="40"/>
      <c r="CE414" s="40"/>
      <c r="CF414" s="40"/>
      <c r="CG414" s="40"/>
      <c r="CH414" s="40"/>
      <c r="CI414" s="40"/>
      <c r="CJ414" s="40"/>
      <c r="CK414" s="40"/>
      <c r="CL414" s="40"/>
      <c r="CM414" s="40"/>
      <c r="CN414" s="40"/>
      <c r="CO414" s="40"/>
      <c r="CP414" s="40"/>
      <c r="CQ414" s="40"/>
      <c r="CR414" s="40"/>
      <c r="CS414" s="40"/>
      <c r="CT414" s="40"/>
      <c r="CU414" s="40"/>
      <c r="CV414" s="40"/>
      <c r="CW414" s="40"/>
      <c r="CX414" s="40"/>
      <c r="CY414" s="40"/>
      <c r="CZ414" s="40"/>
      <c r="DA414" s="40"/>
      <c r="DB414" s="40"/>
      <c r="DC414" s="40"/>
      <c r="DD414" s="40"/>
      <c r="DE414" s="40"/>
      <c r="DF414" s="40"/>
    </row>
    <row r="415" spans="1:110" s="37" customFormat="1" ht="25.5">
      <c r="A415" s="97">
        <v>333</v>
      </c>
      <c r="B415" s="6"/>
      <c r="C415" s="6" t="s">
        <v>6012</v>
      </c>
      <c r="D415" s="6" t="s">
        <v>5089</v>
      </c>
      <c r="E415" s="6" t="s">
        <v>5423</v>
      </c>
      <c r="F415" s="6" t="s">
        <v>6013</v>
      </c>
      <c r="G415" s="6" t="s">
        <v>2784</v>
      </c>
      <c r="H415" s="246">
        <v>200</v>
      </c>
      <c r="I415" s="241"/>
      <c r="J415" s="241"/>
      <c r="K415" s="103">
        <v>42626</v>
      </c>
      <c r="L415" s="6" t="s">
        <v>6014</v>
      </c>
      <c r="M415" s="6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0"/>
      <c r="BQ415" s="40"/>
      <c r="BR415" s="40"/>
      <c r="BS415" s="40"/>
      <c r="BT415" s="40"/>
      <c r="BU415" s="40"/>
      <c r="BV415" s="40"/>
      <c r="BW415" s="40"/>
      <c r="BX415" s="40"/>
      <c r="BY415" s="40"/>
      <c r="BZ415" s="40"/>
      <c r="CA415" s="40"/>
      <c r="CB415" s="40"/>
      <c r="CC415" s="40"/>
      <c r="CD415" s="40"/>
      <c r="CE415" s="40"/>
      <c r="CF415" s="40"/>
      <c r="CG415" s="40"/>
      <c r="CH415" s="40"/>
      <c r="CI415" s="40"/>
      <c r="CJ415" s="40"/>
      <c r="CK415" s="40"/>
      <c r="CL415" s="40"/>
      <c r="CM415" s="40"/>
      <c r="CN415" s="40"/>
      <c r="CO415" s="40"/>
      <c r="CP415" s="40"/>
      <c r="CQ415" s="40"/>
      <c r="CR415" s="40"/>
      <c r="CS415" s="40"/>
      <c r="CT415" s="40"/>
      <c r="CU415" s="40"/>
      <c r="CV415" s="40"/>
      <c r="CW415" s="40"/>
      <c r="CX415" s="40"/>
      <c r="CY415" s="40"/>
      <c r="CZ415" s="40"/>
      <c r="DA415" s="40"/>
      <c r="DB415" s="40"/>
      <c r="DC415" s="40"/>
      <c r="DD415" s="40"/>
      <c r="DE415" s="40"/>
      <c r="DF415" s="40"/>
    </row>
    <row r="416" spans="1:110" s="37" customFormat="1" ht="12.75">
      <c r="A416" s="97"/>
      <c r="B416" s="6"/>
      <c r="C416" s="6"/>
      <c r="D416" s="6"/>
      <c r="E416" s="6"/>
      <c r="F416" s="6"/>
      <c r="G416" s="6" t="s">
        <v>2690</v>
      </c>
      <c r="H416" s="246">
        <v>3000</v>
      </c>
      <c r="I416" s="241"/>
      <c r="J416" s="241"/>
      <c r="K416" s="103"/>
      <c r="L416" s="6"/>
      <c r="M416" s="6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40"/>
      <c r="BQ416" s="40"/>
      <c r="BR416" s="40"/>
      <c r="BS416" s="40"/>
      <c r="BT416" s="40"/>
      <c r="BU416" s="40"/>
      <c r="BV416" s="40"/>
      <c r="BW416" s="40"/>
      <c r="BX416" s="40"/>
      <c r="BY416" s="40"/>
      <c r="BZ416" s="40"/>
      <c r="CA416" s="40"/>
      <c r="CB416" s="40"/>
      <c r="CC416" s="40"/>
      <c r="CD416" s="40"/>
      <c r="CE416" s="40"/>
      <c r="CF416" s="40"/>
      <c r="CG416" s="40"/>
      <c r="CH416" s="40"/>
      <c r="CI416" s="40"/>
      <c r="CJ416" s="40"/>
      <c r="CK416" s="40"/>
      <c r="CL416" s="40"/>
      <c r="CM416" s="40"/>
      <c r="CN416" s="40"/>
      <c r="CO416" s="40"/>
      <c r="CP416" s="40"/>
      <c r="CQ416" s="40"/>
      <c r="CR416" s="40"/>
      <c r="CS416" s="40"/>
      <c r="CT416" s="40"/>
      <c r="CU416" s="40"/>
      <c r="CV416" s="40"/>
      <c r="CW416" s="40"/>
      <c r="CX416" s="40"/>
      <c r="CY416" s="40"/>
      <c r="CZ416" s="40"/>
      <c r="DA416" s="40"/>
      <c r="DB416" s="40"/>
      <c r="DC416" s="40"/>
      <c r="DD416" s="40"/>
      <c r="DE416" s="40"/>
      <c r="DF416" s="40"/>
    </row>
    <row r="417" spans="1:110" s="37" customFormat="1" ht="25.5">
      <c r="A417" s="97">
        <v>334</v>
      </c>
      <c r="B417" s="6"/>
      <c r="C417" s="6" t="s">
        <v>4503</v>
      </c>
      <c r="D417" s="6" t="s">
        <v>5089</v>
      </c>
      <c r="E417" s="6" t="s">
        <v>5423</v>
      </c>
      <c r="F417" s="6" t="s">
        <v>6015</v>
      </c>
      <c r="G417" s="6" t="s">
        <v>2784</v>
      </c>
      <c r="H417" s="246">
        <v>200</v>
      </c>
      <c r="I417" s="241"/>
      <c r="J417" s="241"/>
      <c r="K417" s="103">
        <v>42626</v>
      </c>
      <c r="L417" s="6" t="s">
        <v>6016</v>
      </c>
      <c r="M417" s="6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0"/>
      <c r="BQ417" s="40"/>
      <c r="BR417" s="40"/>
      <c r="BS417" s="40"/>
      <c r="BT417" s="40"/>
      <c r="BU417" s="40"/>
      <c r="BV417" s="40"/>
      <c r="BW417" s="40"/>
      <c r="BX417" s="40"/>
      <c r="BY417" s="40"/>
      <c r="BZ417" s="40"/>
      <c r="CA417" s="40"/>
      <c r="CB417" s="40"/>
      <c r="CC417" s="40"/>
      <c r="CD417" s="40"/>
      <c r="CE417" s="40"/>
      <c r="CF417" s="40"/>
      <c r="CG417" s="40"/>
      <c r="CH417" s="40"/>
      <c r="CI417" s="40"/>
      <c r="CJ417" s="40"/>
      <c r="CK417" s="40"/>
      <c r="CL417" s="40"/>
      <c r="CM417" s="40"/>
      <c r="CN417" s="40"/>
      <c r="CO417" s="40"/>
      <c r="CP417" s="40"/>
      <c r="CQ417" s="40"/>
      <c r="CR417" s="40"/>
      <c r="CS417" s="40"/>
      <c r="CT417" s="40"/>
      <c r="CU417" s="40"/>
      <c r="CV417" s="40"/>
      <c r="CW417" s="40"/>
      <c r="CX417" s="40"/>
      <c r="CY417" s="40"/>
      <c r="CZ417" s="40"/>
      <c r="DA417" s="40"/>
      <c r="DB417" s="40"/>
      <c r="DC417" s="40"/>
      <c r="DD417" s="40"/>
      <c r="DE417" s="40"/>
      <c r="DF417" s="40"/>
    </row>
    <row r="418" spans="1:110" s="37" customFormat="1" ht="12.75">
      <c r="A418" s="97"/>
      <c r="B418" s="6"/>
      <c r="C418" s="6"/>
      <c r="D418" s="6"/>
      <c r="E418" s="6"/>
      <c r="F418" s="6"/>
      <c r="G418" s="6" t="s">
        <v>2690</v>
      </c>
      <c r="H418" s="246">
        <v>3000</v>
      </c>
      <c r="I418" s="241"/>
      <c r="J418" s="241"/>
      <c r="K418" s="103"/>
      <c r="L418" s="6"/>
      <c r="M418" s="6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0"/>
      <c r="BQ418" s="40"/>
      <c r="BR418" s="40"/>
      <c r="BS418" s="40"/>
      <c r="BT418" s="40"/>
      <c r="BU418" s="40"/>
      <c r="BV418" s="40"/>
      <c r="BW418" s="40"/>
      <c r="BX418" s="40"/>
      <c r="BY418" s="40"/>
      <c r="BZ418" s="40"/>
      <c r="CA418" s="40"/>
      <c r="CB418" s="40"/>
      <c r="CC418" s="40"/>
      <c r="CD418" s="40"/>
      <c r="CE418" s="40"/>
      <c r="CF418" s="40"/>
      <c r="CG418" s="40"/>
      <c r="CH418" s="40"/>
      <c r="CI418" s="40"/>
      <c r="CJ418" s="40"/>
      <c r="CK418" s="40"/>
      <c r="CL418" s="40"/>
      <c r="CM418" s="40"/>
      <c r="CN418" s="40"/>
      <c r="CO418" s="40"/>
      <c r="CP418" s="40"/>
      <c r="CQ418" s="40"/>
      <c r="CR418" s="40"/>
      <c r="CS418" s="40"/>
      <c r="CT418" s="40"/>
      <c r="CU418" s="40"/>
      <c r="CV418" s="40"/>
      <c r="CW418" s="40"/>
      <c r="CX418" s="40"/>
      <c r="CY418" s="40"/>
      <c r="CZ418" s="40"/>
      <c r="DA418" s="40"/>
      <c r="DB418" s="40"/>
      <c r="DC418" s="40"/>
      <c r="DD418" s="40"/>
      <c r="DE418" s="40"/>
      <c r="DF418" s="40"/>
    </row>
    <row r="419" spans="1:110" s="37" customFormat="1" ht="25.5">
      <c r="A419" s="97">
        <v>335</v>
      </c>
      <c r="B419" s="6"/>
      <c r="C419" s="6" t="s">
        <v>6017</v>
      </c>
      <c r="D419" s="6" t="s">
        <v>5089</v>
      </c>
      <c r="E419" s="6" t="s">
        <v>5423</v>
      </c>
      <c r="F419" s="6" t="s">
        <v>6018</v>
      </c>
      <c r="G419" s="6" t="s">
        <v>2784</v>
      </c>
      <c r="H419" s="246">
        <v>200</v>
      </c>
      <c r="I419" s="241"/>
      <c r="J419" s="241"/>
      <c r="K419" s="103">
        <v>42626</v>
      </c>
      <c r="L419" s="6" t="s">
        <v>6019</v>
      </c>
      <c r="M419" s="6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0"/>
      <c r="BQ419" s="40"/>
      <c r="BR419" s="40"/>
      <c r="BS419" s="40"/>
      <c r="BT419" s="40"/>
      <c r="BU419" s="40"/>
      <c r="BV419" s="40"/>
      <c r="BW419" s="40"/>
      <c r="BX419" s="40"/>
      <c r="BY419" s="40"/>
      <c r="BZ419" s="40"/>
      <c r="CA419" s="40"/>
      <c r="CB419" s="40"/>
      <c r="CC419" s="40"/>
      <c r="CD419" s="40"/>
      <c r="CE419" s="40"/>
      <c r="CF419" s="40"/>
      <c r="CG419" s="40"/>
      <c r="CH419" s="40"/>
      <c r="CI419" s="40"/>
      <c r="CJ419" s="40"/>
      <c r="CK419" s="40"/>
      <c r="CL419" s="40"/>
      <c r="CM419" s="40"/>
      <c r="CN419" s="40"/>
      <c r="CO419" s="40"/>
      <c r="CP419" s="40"/>
      <c r="CQ419" s="40"/>
      <c r="CR419" s="40"/>
      <c r="CS419" s="40"/>
      <c r="CT419" s="40"/>
      <c r="CU419" s="40"/>
      <c r="CV419" s="40"/>
      <c r="CW419" s="40"/>
      <c r="CX419" s="40"/>
      <c r="CY419" s="40"/>
      <c r="CZ419" s="40"/>
      <c r="DA419" s="40"/>
      <c r="DB419" s="40"/>
      <c r="DC419" s="40"/>
      <c r="DD419" s="40"/>
      <c r="DE419" s="40"/>
      <c r="DF419" s="40"/>
    </row>
    <row r="420" spans="1:110" s="37" customFormat="1" ht="12.75">
      <c r="A420" s="97"/>
      <c r="B420" s="6"/>
      <c r="C420" s="6"/>
      <c r="D420" s="6"/>
      <c r="E420" s="6"/>
      <c r="F420" s="6"/>
      <c r="G420" s="6" t="s">
        <v>2690</v>
      </c>
      <c r="H420" s="246">
        <v>3000</v>
      </c>
      <c r="I420" s="241"/>
      <c r="J420" s="241"/>
      <c r="K420" s="103"/>
      <c r="L420" s="6"/>
      <c r="M420" s="6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40"/>
      <c r="BQ420" s="40"/>
      <c r="BR420" s="40"/>
      <c r="BS420" s="40"/>
      <c r="BT420" s="40"/>
      <c r="BU420" s="40"/>
      <c r="BV420" s="40"/>
      <c r="BW420" s="40"/>
      <c r="BX420" s="40"/>
      <c r="BY420" s="40"/>
      <c r="BZ420" s="40"/>
      <c r="CA420" s="40"/>
      <c r="CB420" s="40"/>
      <c r="CC420" s="40"/>
      <c r="CD420" s="40"/>
      <c r="CE420" s="40"/>
      <c r="CF420" s="40"/>
      <c r="CG420" s="40"/>
      <c r="CH420" s="40"/>
      <c r="CI420" s="40"/>
      <c r="CJ420" s="40"/>
      <c r="CK420" s="40"/>
      <c r="CL420" s="40"/>
      <c r="CM420" s="40"/>
      <c r="CN420" s="40"/>
      <c r="CO420" s="40"/>
      <c r="CP420" s="40"/>
      <c r="CQ420" s="40"/>
      <c r="CR420" s="40"/>
      <c r="CS420" s="40"/>
      <c r="CT420" s="40"/>
      <c r="CU420" s="40"/>
      <c r="CV420" s="40"/>
      <c r="CW420" s="40"/>
      <c r="CX420" s="40"/>
      <c r="CY420" s="40"/>
      <c r="CZ420" s="40"/>
      <c r="DA420" s="40"/>
      <c r="DB420" s="40"/>
      <c r="DC420" s="40"/>
      <c r="DD420" s="40"/>
      <c r="DE420" s="40"/>
      <c r="DF420" s="40"/>
    </row>
    <row r="421" spans="1:110" s="37" customFormat="1" ht="25.5">
      <c r="A421" s="97">
        <v>336</v>
      </c>
      <c r="B421" s="6"/>
      <c r="C421" s="6" t="s">
        <v>6020</v>
      </c>
      <c r="D421" s="6" t="s">
        <v>5477</v>
      </c>
      <c r="E421" s="6" t="s">
        <v>5423</v>
      </c>
      <c r="F421" s="6" t="s">
        <v>6021</v>
      </c>
      <c r="G421" s="6" t="s">
        <v>2690</v>
      </c>
      <c r="H421" s="246">
        <v>5000</v>
      </c>
      <c r="I421" s="241"/>
      <c r="J421" s="241"/>
      <c r="K421" s="103">
        <v>42625</v>
      </c>
      <c r="L421" s="6" t="s">
        <v>6022</v>
      </c>
      <c r="M421" s="6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40"/>
      <c r="BQ421" s="40"/>
      <c r="BR421" s="40"/>
      <c r="BS421" s="40"/>
      <c r="BT421" s="40"/>
      <c r="BU421" s="40"/>
      <c r="BV421" s="40"/>
      <c r="BW421" s="40"/>
      <c r="BX421" s="40"/>
      <c r="BY421" s="40"/>
      <c r="BZ421" s="40"/>
      <c r="CA421" s="40"/>
      <c r="CB421" s="40"/>
      <c r="CC421" s="40"/>
      <c r="CD421" s="40"/>
      <c r="CE421" s="40"/>
      <c r="CF421" s="40"/>
      <c r="CG421" s="40"/>
      <c r="CH421" s="40"/>
      <c r="CI421" s="40"/>
      <c r="CJ421" s="40"/>
      <c r="CK421" s="40"/>
      <c r="CL421" s="40"/>
      <c r="CM421" s="40"/>
      <c r="CN421" s="40"/>
      <c r="CO421" s="40"/>
      <c r="CP421" s="40"/>
      <c r="CQ421" s="40"/>
      <c r="CR421" s="40"/>
      <c r="CS421" s="40"/>
      <c r="CT421" s="40"/>
      <c r="CU421" s="40"/>
      <c r="CV421" s="40"/>
      <c r="CW421" s="40"/>
      <c r="CX421" s="40"/>
      <c r="CY421" s="40"/>
      <c r="CZ421" s="40"/>
      <c r="DA421" s="40"/>
      <c r="DB421" s="40"/>
      <c r="DC421" s="40"/>
      <c r="DD421" s="40"/>
      <c r="DE421" s="40"/>
      <c r="DF421" s="40"/>
    </row>
    <row r="422" spans="1:110" s="37" customFormat="1" ht="25.5">
      <c r="A422" s="97">
        <v>337</v>
      </c>
      <c r="B422" s="6"/>
      <c r="C422" s="6" t="s">
        <v>6023</v>
      </c>
      <c r="D422" s="6" t="s">
        <v>5111</v>
      </c>
      <c r="E422" s="6" t="s">
        <v>6024</v>
      </c>
      <c r="F422" s="6" t="s">
        <v>6025</v>
      </c>
      <c r="G422" s="6" t="s">
        <v>3061</v>
      </c>
      <c r="H422" s="246">
        <v>400</v>
      </c>
      <c r="I422" s="241"/>
      <c r="J422" s="241"/>
      <c r="K422" s="103">
        <v>42627</v>
      </c>
      <c r="L422" s="6" t="s">
        <v>6026</v>
      </c>
      <c r="M422" s="6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40"/>
      <c r="BQ422" s="40"/>
      <c r="BR422" s="40"/>
      <c r="BS422" s="40"/>
      <c r="BT422" s="40"/>
      <c r="BU422" s="40"/>
      <c r="BV422" s="40"/>
      <c r="BW422" s="40"/>
      <c r="BX422" s="40"/>
      <c r="BY422" s="40"/>
      <c r="BZ422" s="40"/>
      <c r="CA422" s="40"/>
      <c r="CB422" s="40"/>
      <c r="CC422" s="40"/>
      <c r="CD422" s="40"/>
      <c r="CE422" s="40"/>
      <c r="CF422" s="40"/>
      <c r="CG422" s="40"/>
      <c r="CH422" s="40"/>
      <c r="CI422" s="40"/>
      <c r="CJ422" s="40"/>
      <c r="CK422" s="40"/>
      <c r="CL422" s="40"/>
      <c r="CM422" s="40"/>
      <c r="CN422" s="40"/>
      <c r="CO422" s="40"/>
      <c r="CP422" s="40"/>
      <c r="CQ422" s="40"/>
      <c r="CR422" s="40"/>
      <c r="CS422" s="40"/>
      <c r="CT422" s="40"/>
      <c r="CU422" s="40"/>
      <c r="CV422" s="40"/>
      <c r="CW422" s="40"/>
      <c r="CX422" s="40"/>
      <c r="CY422" s="40"/>
      <c r="CZ422" s="40"/>
      <c r="DA422" s="40"/>
      <c r="DB422" s="40"/>
      <c r="DC422" s="40"/>
      <c r="DD422" s="40"/>
      <c r="DE422" s="40"/>
      <c r="DF422" s="40"/>
    </row>
    <row r="423" spans="1:110" s="37" customFormat="1" ht="25.5">
      <c r="A423" s="97">
        <v>338</v>
      </c>
      <c r="B423" s="6"/>
      <c r="C423" s="6" t="s">
        <v>6027</v>
      </c>
      <c r="D423" s="6" t="s">
        <v>5328</v>
      </c>
      <c r="E423" s="6" t="s">
        <v>6028</v>
      </c>
      <c r="F423" s="6" t="s">
        <v>6029</v>
      </c>
      <c r="G423" s="6" t="s">
        <v>2784</v>
      </c>
      <c r="H423" s="246">
        <v>200</v>
      </c>
      <c r="I423" s="241"/>
      <c r="J423" s="241"/>
      <c r="K423" s="103">
        <v>42627</v>
      </c>
      <c r="L423" s="6" t="s">
        <v>6030</v>
      </c>
      <c r="M423" s="6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40"/>
      <c r="BQ423" s="40"/>
      <c r="BR423" s="40"/>
      <c r="BS423" s="40"/>
      <c r="BT423" s="40"/>
      <c r="BU423" s="40"/>
      <c r="BV423" s="40"/>
      <c r="BW423" s="40"/>
      <c r="BX423" s="40"/>
      <c r="BY423" s="40"/>
      <c r="BZ423" s="40"/>
      <c r="CA423" s="40"/>
      <c r="CB423" s="40"/>
      <c r="CC423" s="40"/>
      <c r="CD423" s="40"/>
      <c r="CE423" s="40"/>
      <c r="CF423" s="40"/>
      <c r="CG423" s="40"/>
      <c r="CH423" s="40"/>
      <c r="CI423" s="40"/>
      <c r="CJ423" s="40"/>
      <c r="CK423" s="40"/>
      <c r="CL423" s="40"/>
      <c r="CM423" s="40"/>
      <c r="CN423" s="40"/>
      <c r="CO423" s="40"/>
      <c r="CP423" s="40"/>
      <c r="CQ423" s="40"/>
      <c r="CR423" s="40"/>
      <c r="CS423" s="40"/>
      <c r="CT423" s="40"/>
      <c r="CU423" s="40"/>
      <c r="CV423" s="40"/>
      <c r="CW423" s="40"/>
      <c r="CX423" s="40"/>
      <c r="CY423" s="40"/>
      <c r="CZ423" s="40"/>
      <c r="DA423" s="40"/>
      <c r="DB423" s="40"/>
      <c r="DC423" s="40"/>
      <c r="DD423" s="40"/>
      <c r="DE423" s="40"/>
      <c r="DF423" s="40"/>
    </row>
    <row r="424" spans="1:110" s="37" customFormat="1" ht="12.75">
      <c r="A424" s="97"/>
      <c r="B424" s="6"/>
      <c r="C424" s="6"/>
      <c r="D424" s="6"/>
      <c r="E424" s="6"/>
      <c r="F424" s="6"/>
      <c r="G424" s="6" t="s">
        <v>2859</v>
      </c>
      <c r="H424" s="246">
        <v>160</v>
      </c>
      <c r="I424" s="241"/>
      <c r="J424" s="241"/>
      <c r="K424" s="103"/>
      <c r="L424" s="6"/>
      <c r="M424" s="6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40"/>
      <c r="BP424" s="40"/>
      <c r="BQ424" s="40"/>
      <c r="BR424" s="40"/>
      <c r="BS424" s="40"/>
      <c r="BT424" s="40"/>
      <c r="BU424" s="40"/>
      <c r="BV424" s="40"/>
      <c r="BW424" s="40"/>
      <c r="BX424" s="40"/>
      <c r="BY424" s="40"/>
      <c r="BZ424" s="40"/>
      <c r="CA424" s="40"/>
      <c r="CB424" s="40"/>
      <c r="CC424" s="40"/>
      <c r="CD424" s="40"/>
      <c r="CE424" s="40"/>
      <c r="CF424" s="40"/>
      <c r="CG424" s="40"/>
      <c r="CH424" s="40"/>
      <c r="CI424" s="40"/>
      <c r="CJ424" s="40"/>
      <c r="CK424" s="40"/>
      <c r="CL424" s="40"/>
      <c r="CM424" s="40"/>
      <c r="CN424" s="40"/>
      <c r="CO424" s="40"/>
      <c r="CP424" s="40"/>
      <c r="CQ424" s="40"/>
      <c r="CR424" s="40"/>
      <c r="CS424" s="40"/>
      <c r="CT424" s="40"/>
      <c r="CU424" s="40"/>
      <c r="CV424" s="40"/>
      <c r="CW424" s="40"/>
      <c r="CX424" s="40"/>
      <c r="CY424" s="40"/>
      <c r="CZ424" s="40"/>
      <c r="DA424" s="40"/>
      <c r="DB424" s="40"/>
      <c r="DC424" s="40"/>
      <c r="DD424" s="40"/>
      <c r="DE424" s="40"/>
      <c r="DF424" s="40"/>
    </row>
    <row r="425" spans="1:110" s="37" customFormat="1" ht="25.5">
      <c r="A425" s="97">
        <v>339</v>
      </c>
      <c r="B425" s="6"/>
      <c r="C425" s="6" t="s">
        <v>6027</v>
      </c>
      <c r="D425" s="6" t="s">
        <v>5328</v>
      </c>
      <c r="E425" s="6" t="s">
        <v>6031</v>
      </c>
      <c r="F425" s="6" t="s">
        <v>6032</v>
      </c>
      <c r="G425" s="6" t="s">
        <v>2784</v>
      </c>
      <c r="H425" s="246">
        <v>200</v>
      </c>
      <c r="I425" s="241"/>
      <c r="J425" s="241"/>
      <c r="K425" s="103">
        <v>42627</v>
      </c>
      <c r="L425" s="6" t="s">
        <v>6033</v>
      </c>
      <c r="M425" s="6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40"/>
      <c r="BQ425" s="40"/>
      <c r="BR425" s="40"/>
      <c r="BS425" s="40"/>
      <c r="BT425" s="40"/>
      <c r="BU425" s="40"/>
      <c r="BV425" s="40"/>
      <c r="BW425" s="40"/>
      <c r="BX425" s="40"/>
      <c r="BY425" s="40"/>
      <c r="BZ425" s="40"/>
      <c r="CA425" s="40"/>
      <c r="CB425" s="40"/>
      <c r="CC425" s="40"/>
      <c r="CD425" s="40"/>
      <c r="CE425" s="40"/>
      <c r="CF425" s="40"/>
      <c r="CG425" s="40"/>
      <c r="CH425" s="40"/>
      <c r="CI425" s="40"/>
      <c r="CJ425" s="40"/>
      <c r="CK425" s="40"/>
      <c r="CL425" s="40"/>
      <c r="CM425" s="40"/>
      <c r="CN425" s="40"/>
      <c r="CO425" s="40"/>
      <c r="CP425" s="40"/>
      <c r="CQ425" s="40"/>
      <c r="CR425" s="40"/>
      <c r="CS425" s="40"/>
      <c r="CT425" s="40"/>
      <c r="CU425" s="40"/>
      <c r="CV425" s="40"/>
      <c r="CW425" s="40"/>
      <c r="CX425" s="40"/>
      <c r="CY425" s="40"/>
      <c r="CZ425" s="40"/>
      <c r="DA425" s="40"/>
      <c r="DB425" s="40"/>
      <c r="DC425" s="40"/>
      <c r="DD425" s="40"/>
      <c r="DE425" s="40"/>
      <c r="DF425" s="40"/>
    </row>
    <row r="426" spans="1:110" s="37" customFormat="1" ht="12.75">
      <c r="A426" s="97"/>
      <c r="B426" s="6"/>
      <c r="C426" s="6"/>
      <c r="D426" s="6"/>
      <c r="E426" s="6"/>
      <c r="F426" s="6"/>
      <c r="G426" s="6" t="s">
        <v>3197</v>
      </c>
      <c r="H426" s="246">
        <v>230</v>
      </c>
      <c r="I426" s="241"/>
      <c r="J426" s="241"/>
      <c r="K426" s="103"/>
      <c r="L426" s="6"/>
      <c r="M426" s="6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40"/>
      <c r="BQ426" s="40"/>
      <c r="BR426" s="40"/>
      <c r="BS426" s="40"/>
      <c r="BT426" s="40"/>
      <c r="BU426" s="40"/>
      <c r="BV426" s="40"/>
      <c r="BW426" s="40"/>
      <c r="BX426" s="40"/>
      <c r="BY426" s="40"/>
      <c r="BZ426" s="40"/>
      <c r="CA426" s="40"/>
      <c r="CB426" s="40"/>
      <c r="CC426" s="40"/>
      <c r="CD426" s="40"/>
      <c r="CE426" s="40"/>
      <c r="CF426" s="40"/>
      <c r="CG426" s="40"/>
      <c r="CH426" s="40"/>
      <c r="CI426" s="40"/>
      <c r="CJ426" s="40"/>
      <c r="CK426" s="40"/>
      <c r="CL426" s="40"/>
      <c r="CM426" s="40"/>
      <c r="CN426" s="40"/>
      <c r="CO426" s="40"/>
      <c r="CP426" s="40"/>
      <c r="CQ426" s="40"/>
      <c r="CR426" s="40"/>
      <c r="CS426" s="40"/>
      <c r="CT426" s="40"/>
      <c r="CU426" s="40"/>
      <c r="CV426" s="40"/>
      <c r="CW426" s="40"/>
      <c r="CX426" s="40"/>
      <c r="CY426" s="40"/>
      <c r="CZ426" s="40"/>
      <c r="DA426" s="40"/>
      <c r="DB426" s="40"/>
      <c r="DC426" s="40"/>
      <c r="DD426" s="40"/>
      <c r="DE426" s="40"/>
      <c r="DF426" s="40"/>
    </row>
    <row r="427" spans="1:110" s="37" customFormat="1" ht="25.5">
      <c r="A427" s="97">
        <v>340</v>
      </c>
      <c r="B427" s="6"/>
      <c r="C427" s="6" t="s">
        <v>6034</v>
      </c>
      <c r="D427" s="6" t="s">
        <v>5477</v>
      </c>
      <c r="E427" s="6" t="s">
        <v>6035</v>
      </c>
      <c r="F427" s="6" t="s">
        <v>6036</v>
      </c>
      <c r="G427" s="6" t="s">
        <v>2690</v>
      </c>
      <c r="H427" s="246">
        <v>5000</v>
      </c>
      <c r="I427" s="241"/>
      <c r="J427" s="241"/>
      <c r="K427" s="103">
        <v>42626</v>
      </c>
      <c r="L427" s="6" t="s">
        <v>6037</v>
      </c>
      <c r="M427" s="6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  <c r="BX427" s="40"/>
      <c r="BY427" s="40"/>
      <c r="BZ427" s="40"/>
      <c r="CA427" s="40"/>
      <c r="CB427" s="40"/>
      <c r="CC427" s="40"/>
      <c r="CD427" s="40"/>
      <c r="CE427" s="40"/>
      <c r="CF427" s="40"/>
      <c r="CG427" s="40"/>
      <c r="CH427" s="40"/>
      <c r="CI427" s="40"/>
      <c r="CJ427" s="40"/>
      <c r="CK427" s="40"/>
      <c r="CL427" s="40"/>
      <c r="CM427" s="40"/>
      <c r="CN427" s="40"/>
      <c r="CO427" s="40"/>
      <c r="CP427" s="40"/>
      <c r="CQ427" s="40"/>
      <c r="CR427" s="40"/>
      <c r="CS427" s="40"/>
      <c r="CT427" s="40"/>
      <c r="CU427" s="40"/>
      <c r="CV427" s="40"/>
      <c r="CW427" s="40"/>
      <c r="CX427" s="40"/>
      <c r="CY427" s="40"/>
      <c r="CZ427" s="40"/>
      <c r="DA427" s="40"/>
      <c r="DB427" s="40"/>
      <c r="DC427" s="40"/>
      <c r="DD427" s="40"/>
      <c r="DE427" s="40"/>
      <c r="DF427" s="40"/>
    </row>
    <row r="428" spans="1:110" s="37" customFormat="1" ht="25.5">
      <c r="A428" s="97">
        <v>341</v>
      </c>
      <c r="B428" s="6"/>
      <c r="C428" s="6" t="s">
        <v>6038</v>
      </c>
      <c r="D428" s="6" t="s">
        <v>5328</v>
      </c>
      <c r="E428" s="6" t="s">
        <v>6039</v>
      </c>
      <c r="F428" s="6" t="s">
        <v>6040</v>
      </c>
      <c r="G428" s="6" t="s">
        <v>2690</v>
      </c>
      <c r="H428" s="246">
        <v>5000</v>
      </c>
      <c r="I428" s="241"/>
      <c r="J428" s="241"/>
      <c r="K428" s="103">
        <v>42627</v>
      </c>
      <c r="L428" s="6" t="s">
        <v>6041</v>
      </c>
      <c r="M428" s="6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0"/>
      <c r="BQ428" s="40"/>
      <c r="BR428" s="40"/>
      <c r="BS428" s="40"/>
      <c r="BT428" s="40"/>
      <c r="BU428" s="40"/>
      <c r="BV428" s="40"/>
      <c r="BW428" s="40"/>
      <c r="BX428" s="40"/>
      <c r="BY428" s="40"/>
      <c r="BZ428" s="40"/>
      <c r="CA428" s="40"/>
      <c r="CB428" s="40"/>
      <c r="CC428" s="40"/>
      <c r="CD428" s="40"/>
      <c r="CE428" s="40"/>
      <c r="CF428" s="40"/>
      <c r="CG428" s="40"/>
      <c r="CH428" s="40"/>
      <c r="CI428" s="40"/>
      <c r="CJ428" s="40"/>
      <c r="CK428" s="40"/>
      <c r="CL428" s="40"/>
      <c r="CM428" s="40"/>
      <c r="CN428" s="40"/>
      <c r="CO428" s="40"/>
      <c r="CP428" s="40"/>
      <c r="CQ428" s="40"/>
      <c r="CR428" s="40"/>
      <c r="CS428" s="40"/>
      <c r="CT428" s="40"/>
      <c r="CU428" s="40"/>
      <c r="CV428" s="40"/>
      <c r="CW428" s="40"/>
      <c r="CX428" s="40"/>
      <c r="CY428" s="40"/>
      <c r="CZ428" s="40"/>
      <c r="DA428" s="40"/>
      <c r="DB428" s="40"/>
      <c r="DC428" s="40"/>
      <c r="DD428" s="40"/>
      <c r="DE428" s="40"/>
      <c r="DF428" s="40"/>
    </row>
    <row r="429" spans="1:110" s="37" customFormat="1" ht="25.5">
      <c r="A429" s="97">
        <v>342</v>
      </c>
      <c r="B429" s="6"/>
      <c r="C429" s="6" t="s">
        <v>5955</v>
      </c>
      <c r="D429" s="6" t="s">
        <v>5323</v>
      </c>
      <c r="E429" s="6" t="s">
        <v>6042</v>
      </c>
      <c r="F429" s="6" t="s">
        <v>6043</v>
      </c>
      <c r="G429" s="6" t="s">
        <v>2690</v>
      </c>
      <c r="H429" s="246">
        <v>4000</v>
      </c>
      <c r="I429" s="241"/>
      <c r="J429" s="241"/>
      <c r="K429" s="103">
        <v>42628</v>
      </c>
      <c r="L429" s="6" t="s">
        <v>6044</v>
      </c>
      <c r="M429" s="6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  <c r="BX429" s="40"/>
      <c r="BY429" s="40"/>
      <c r="BZ429" s="40"/>
      <c r="CA429" s="40"/>
      <c r="CB429" s="40"/>
      <c r="CC429" s="40"/>
      <c r="CD429" s="40"/>
      <c r="CE429" s="40"/>
      <c r="CF429" s="40"/>
      <c r="CG429" s="40"/>
      <c r="CH429" s="40"/>
      <c r="CI429" s="40"/>
      <c r="CJ429" s="40"/>
      <c r="CK429" s="40"/>
      <c r="CL429" s="40"/>
      <c r="CM429" s="40"/>
      <c r="CN429" s="40"/>
      <c r="CO429" s="40"/>
      <c r="CP429" s="40"/>
      <c r="CQ429" s="40"/>
      <c r="CR429" s="40"/>
      <c r="CS429" s="40"/>
      <c r="CT429" s="40"/>
      <c r="CU429" s="40"/>
      <c r="CV429" s="40"/>
      <c r="CW429" s="40"/>
      <c r="CX429" s="40"/>
      <c r="CY429" s="40"/>
      <c r="CZ429" s="40"/>
      <c r="DA429" s="40"/>
      <c r="DB429" s="40"/>
      <c r="DC429" s="40"/>
      <c r="DD429" s="40"/>
      <c r="DE429" s="40"/>
      <c r="DF429" s="40"/>
    </row>
    <row r="430" spans="1:110" s="37" customFormat="1" ht="25.5">
      <c r="A430" s="97">
        <v>345</v>
      </c>
      <c r="B430" s="6"/>
      <c r="C430" s="6" t="s">
        <v>5414</v>
      </c>
      <c r="D430" s="6" t="s">
        <v>5351</v>
      </c>
      <c r="E430" s="6" t="s">
        <v>6045</v>
      </c>
      <c r="F430" s="6" t="s">
        <v>6046</v>
      </c>
      <c r="G430" s="6" t="s">
        <v>2784</v>
      </c>
      <c r="H430" s="246">
        <v>200</v>
      </c>
      <c r="I430" s="241"/>
      <c r="J430" s="241"/>
      <c r="K430" s="103">
        <v>42626</v>
      </c>
      <c r="L430" s="6" t="s">
        <v>6047</v>
      </c>
      <c r="M430" s="6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40"/>
      <c r="BQ430" s="40"/>
      <c r="BR430" s="40"/>
      <c r="BS430" s="40"/>
      <c r="BT430" s="40"/>
      <c r="BU430" s="40"/>
      <c r="BV430" s="40"/>
      <c r="BW430" s="40"/>
      <c r="BX430" s="40"/>
      <c r="BY430" s="40"/>
      <c r="BZ430" s="40"/>
      <c r="CA430" s="40"/>
      <c r="CB430" s="40"/>
      <c r="CC430" s="40"/>
      <c r="CD430" s="40"/>
      <c r="CE430" s="40"/>
      <c r="CF430" s="40"/>
      <c r="CG430" s="40"/>
      <c r="CH430" s="40"/>
      <c r="CI430" s="40"/>
      <c r="CJ430" s="40"/>
      <c r="CK430" s="40"/>
      <c r="CL430" s="40"/>
      <c r="CM430" s="40"/>
      <c r="CN430" s="40"/>
      <c r="CO430" s="40"/>
      <c r="CP430" s="40"/>
      <c r="CQ430" s="40"/>
      <c r="CR430" s="40"/>
      <c r="CS430" s="40"/>
      <c r="CT430" s="40"/>
      <c r="CU430" s="40"/>
      <c r="CV430" s="40"/>
      <c r="CW430" s="40"/>
      <c r="CX430" s="40"/>
      <c r="CY430" s="40"/>
      <c r="CZ430" s="40"/>
      <c r="DA430" s="40"/>
      <c r="DB430" s="40"/>
      <c r="DC430" s="40"/>
      <c r="DD430" s="40"/>
      <c r="DE430" s="40"/>
      <c r="DF430" s="40"/>
    </row>
    <row r="431" spans="1:110" s="37" customFormat="1" ht="12.75">
      <c r="A431" s="97"/>
      <c r="B431" s="6"/>
      <c r="C431" s="6"/>
      <c r="D431" s="6"/>
      <c r="E431" s="6"/>
      <c r="F431" s="6"/>
      <c r="G431" s="6" t="s">
        <v>2690</v>
      </c>
      <c r="H431" s="246">
        <v>5000</v>
      </c>
      <c r="I431" s="241"/>
      <c r="J431" s="241"/>
      <c r="K431" s="103"/>
      <c r="L431" s="6"/>
      <c r="M431" s="6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  <c r="BX431" s="40"/>
      <c r="BY431" s="40"/>
      <c r="BZ431" s="40"/>
      <c r="CA431" s="40"/>
      <c r="CB431" s="40"/>
      <c r="CC431" s="40"/>
      <c r="CD431" s="40"/>
      <c r="CE431" s="40"/>
      <c r="CF431" s="40"/>
      <c r="CG431" s="40"/>
      <c r="CH431" s="40"/>
      <c r="CI431" s="40"/>
      <c r="CJ431" s="40"/>
      <c r="CK431" s="40"/>
      <c r="CL431" s="40"/>
      <c r="CM431" s="40"/>
      <c r="CN431" s="40"/>
      <c r="CO431" s="40"/>
      <c r="CP431" s="40"/>
      <c r="CQ431" s="40"/>
      <c r="CR431" s="40"/>
      <c r="CS431" s="40"/>
      <c r="CT431" s="40"/>
      <c r="CU431" s="40"/>
      <c r="CV431" s="40"/>
      <c r="CW431" s="40"/>
      <c r="CX431" s="40"/>
      <c r="CY431" s="40"/>
      <c r="CZ431" s="40"/>
      <c r="DA431" s="40"/>
      <c r="DB431" s="40"/>
      <c r="DC431" s="40"/>
      <c r="DD431" s="40"/>
      <c r="DE431" s="40"/>
      <c r="DF431" s="40"/>
    </row>
    <row r="432" spans="1:110" s="37" customFormat="1" ht="12.75">
      <c r="A432" s="97">
        <v>347</v>
      </c>
      <c r="B432" s="6"/>
      <c r="C432" s="6" t="s">
        <v>6048</v>
      </c>
      <c r="D432" s="6" t="s">
        <v>5328</v>
      </c>
      <c r="E432" s="6"/>
      <c r="F432" s="6"/>
      <c r="G432" s="6" t="s">
        <v>2784</v>
      </c>
      <c r="H432" s="246">
        <v>50</v>
      </c>
      <c r="I432" s="241"/>
      <c r="J432" s="241"/>
      <c r="K432" s="103"/>
      <c r="L432" s="6"/>
      <c r="M432" s="6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0"/>
      <c r="BQ432" s="40"/>
      <c r="BR432" s="40"/>
      <c r="BS432" s="40"/>
      <c r="BT432" s="40"/>
      <c r="BU432" s="40"/>
      <c r="BV432" s="40"/>
      <c r="BW432" s="40"/>
      <c r="BX432" s="40"/>
      <c r="BY432" s="40"/>
      <c r="BZ432" s="40"/>
      <c r="CA432" s="40"/>
      <c r="CB432" s="40"/>
      <c r="CC432" s="40"/>
      <c r="CD432" s="40"/>
      <c r="CE432" s="40"/>
      <c r="CF432" s="40"/>
      <c r="CG432" s="40"/>
      <c r="CH432" s="40"/>
      <c r="CI432" s="40"/>
      <c r="CJ432" s="40"/>
      <c r="CK432" s="40"/>
      <c r="CL432" s="40"/>
      <c r="CM432" s="40"/>
      <c r="CN432" s="40"/>
      <c r="CO432" s="40"/>
      <c r="CP432" s="40"/>
      <c r="CQ432" s="40"/>
      <c r="CR432" s="40"/>
      <c r="CS432" s="40"/>
      <c r="CT432" s="40"/>
      <c r="CU432" s="40"/>
      <c r="CV432" s="40"/>
      <c r="CW432" s="40"/>
      <c r="CX432" s="40"/>
      <c r="CY432" s="40"/>
      <c r="CZ432" s="40"/>
      <c r="DA432" s="40"/>
      <c r="DB432" s="40"/>
      <c r="DC432" s="40"/>
      <c r="DD432" s="40"/>
      <c r="DE432" s="40"/>
      <c r="DF432" s="40"/>
    </row>
    <row r="433" spans="1:110" s="37" customFormat="1" ht="12.75">
      <c r="A433" s="97"/>
      <c r="B433" s="6"/>
      <c r="C433" s="6" t="s">
        <v>6049</v>
      </c>
      <c r="D433" s="6" t="s">
        <v>5351</v>
      </c>
      <c r="E433" s="6"/>
      <c r="F433" s="6"/>
      <c r="G433" s="6" t="s">
        <v>2784</v>
      </c>
      <c r="H433" s="246">
        <v>100</v>
      </c>
      <c r="I433" s="241"/>
      <c r="J433" s="241"/>
      <c r="K433" s="103"/>
      <c r="L433" s="6"/>
      <c r="M433" s="6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0"/>
      <c r="BQ433" s="40"/>
      <c r="BR433" s="40"/>
      <c r="BS433" s="40"/>
      <c r="BT433" s="40"/>
      <c r="BU433" s="40"/>
      <c r="BV433" s="40"/>
      <c r="BW433" s="40"/>
      <c r="BX433" s="40"/>
      <c r="BY433" s="40"/>
      <c r="BZ433" s="40"/>
      <c r="CA433" s="40"/>
      <c r="CB433" s="40"/>
      <c r="CC433" s="40"/>
      <c r="CD433" s="40"/>
      <c r="CE433" s="40"/>
      <c r="CF433" s="40"/>
      <c r="CG433" s="40"/>
      <c r="CH433" s="40"/>
      <c r="CI433" s="40"/>
      <c r="CJ433" s="40"/>
      <c r="CK433" s="40"/>
      <c r="CL433" s="40"/>
      <c r="CM433" s="40"/>
      <c r="CN433" s="40"/>
      <c r="CO433" s="40"/>
      <c r="CP433" s="40"/>
      <c r="CQ433" s="40"/>
      <c r="CR433" s="40"/>
      <c r="CS433" s="40"/>
      <c r="CT433" s="40"/>
      <c r="CU433" s="40"/>
      <c r="CV433" s="40"/>
      <c r="CW433" s="40"/>
      <c r="CX433" s="40"/>
      <c r="CY433" s="40"/>
      <c r="CZ433" s="40"/>
      <c r="DA433" s="40"/>
      <c r="DB433" s="40"/>
      <c r="DC433" s="40"/>
      <c r="DD433" s="40"/>
      <c r="DE433" s="40"/>
      <c r="DF433" s="40"/>
    </row>
    <row r="434" spans="1:110" s="37" customFormat="1" ht="12.75">
      <c r="A434" s="97"/>
      <c r="B434" s="6"/>
      <c r="C434" s="6" t="s">
        <v>6050</v>
      </c>
      <c r="D434" s="6" t="s">
        <v>6051</v>
      </c>
      <c r="E434" s="6"/>
      <c r="F434" s="6"/>
      <c r="G434" s="6" t="s">
        <v>2784</v>
      </c>
      <c r="H434" s="246">
        <v>50</v>
      </c>
      <c r="I434" s="241"/>
      <c r="J434" s="241"/>
      <c r="K434" s="103"/>
      <c r="L434" s="6"/>
      <c r="M434" s="6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40"/>
      <c r="BQ434" s="40"/>
      <c r="BR434" s="40"/>
      <c r="BS434" s="40"/>
      <c r="BT434" s="40"/>
      <c r="BU434" s="40"/>
      <c r="BV434" s="40"/>
      <c r="BW434" s="40"/>
      <c r="BX434" s="40"/>
      <c r="BY434" s="40"/>
      <c r="BZ434" s="40"/>
      <c r="CA434" s="40"/>
      <c r="CB434" s="40"/>
      <c r="CC434" s="40"/>
      <c r="CD434" s="40"/>
      <c r="CE434" s="40"/>
      <c r="CF434" s="40"/>
      <c r="CG434" s="40"/>
      <c r="CH434" s="40"/>
      <c r="CI434" s="40"/>
      <c r="CJ434" s="40"/>
      <c r="CK434" s="40"/>
      <c r="CL434" s="40"/>
      <c r="CM434" s="40"/>
      <c r="CN434" s="40"/>
      <c r="CO434" s="40"/>
      <c r="CP434" s="40"/>
      <c r="CQ434" s="40"/>
      <c r="CR434" s="40"/>
      <c r="CS434" s="40"/>
      <c r="CT434" s="40"/>
      <c r="CU434" s="40"/>
      <c r="CV434" s="40"/>
      <c r="CW434" s="40"/>
      <c r="CX434" s="40"/>
      <c r="CY434" s="40"/>
      <c r="CZ434" s="40"/>
      <c r="DA434" s="40"/>
      <c r="DB434" s="40"/>
      <c r="DC434" s="40"/>
      <c r="DD434" s="40"/>
      <c r="DE434" s="40"/>
      <c r="DF434" s="40"/>
    </row>
    <row r="435" spans="1:110" s="37" customFormat="1" ht="12.75">
      <c r="A435" s="97"/>
      <c r="B435" s="6"/>
      <c r="C435" s="6" t="s">
        <v>6048</v>
      </c>
      <c r="D435" s="6" t="s">
        <v>6051</v>
      </c>
      <c r="E435" s="6"/>
      <c r="F435" s="6"/>
      <c r="G435" s="6" t="s">
        <v>2784</v>
      </c>
      <c r="H435" s="246">
        <v>50</v>
      </c>
      <c r="I435" s="241"/>
      <c r="J435" s="241"/>
      <c r="K435" s="103"/>
      <c r="L435" s="6"/>
      <c r="M435" s="6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0"/>
      <c r="BQ435" s="40"/>
      <c r="BR435" s="40"/>
      <c r="BS435" s="40"/>
      <c r="BT435" s="40"/>
      <c r="BU435" s="40"/>
      <c r="BV435" s="40"/>
      <c r="BW435" s="40"/>
      <c r="BX435" s="40"/>
      <c r="BY435" s="40"/>
      <c r="BZ435" s="40"/>
      <c r="CA435" s="40"/>
      <c r="CB435" s="40"/>
      <c r="CC435" s="40"/>
      <c r="CD435" s="40"/>
      <c r="CE435" s="40"/>
      <c r="CF435" s="40"/>
      <c r="CG435" s="40"/>
      <c r="CH435" s="40"/>
      <c r="CI435" s="40"/>
      <c r="CJ435" s="40"/>
      <c r="CK435" s="40"/>
      <c r="CL435" s="40"/>
      <c r="CM435" s="40"/>
      <c r="CN435" s="40"/>
      <c r="CO435" s="40"/>
      <c r="CP435" s="40"/>
      <c r="CQ435" s="40"/>
      <c r="CR435" s="40"/>
      <c r="CS435" s="40"/>
      <c r="CT435" s="40"/>
      <c r="CU435" s="40"/>
      <c r="CV435" s="40"/>
      <c r="CW435" s="40"/>
      <c r="CX435" s="40"/>
      <c r="CY435" s="40"/>
      <c r="CZ435" s="40"/>
      <c r="DA435" s="40"/>
      <c r="DB435" s="40"/>
      <c r="DC435" s="40"/>
      <c r="DD435" s="40"/>
      <c r="DE435" s="40"/>
      <c r="DF435" s="40"/>
    </row>
    <row r="436" spans="1:110" s="37" customFormat="1" ht="25.5">
      <c r="A436" s="97">
        <v>348</v>
      </c>
      <c r="B436" s="6"/>
      <c r="C436" s="6" t="s">
        <v>6052</v>
      </c>
      <c r="D436" s="6" t="s">
        <v>6051</v>
      </c>
      <c r="E436" s="6" t="s">
        <v>6053</v>
      </c>
      <c r="F436" s="6" t="s">
        <v>6054</v>
      </c>
      <c r="G436" s="6" t="s">
        <v>2784</v>
      </c>
      <c r="H436" s="246">
        <v>200</v>
      </c>
      <c r="I436" s="241"/>
      <c r="J436" s="241"/>
      <c r="K436" s="103">
        <v>42625</v>
      </c>
      <c r="L436" s="6" t="s">
        <v>6055</v>
      </c>
      <c r="M436" s="6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40"/>
      <c r="BQ436" s="40"/>
      <c r="BR436" s="40"/>
      <c r="BS436" s="40"/>
      <c r="BT436" s="40"/>
      <c r="BU436" s="40"/>
      <c r="BV436" s="40"/>
      <c r="BW436" s="40"/>
      <c r="BX436" s="40"/>
      <c r="BY436" s="40"/>
      <c r="BZ436" s="40"/>
      <c r="CA436" s="40"/>
      <c r="CB436" s="40"/>
      <c r="CC436" s="40"/>
      <c r="CD436" s="40"/>
      <c r="CE436" s="40"/>
      <c r="CF436" s="40"/>
      <c r="CG436" s="40"/>
      <c r="CH436" s="40"/>
      <c r="CI436" s="40"/>
      <c r="CJ436" s="40"/>
      <c r="CK436" s="40"/>
      <c r="CL436" s="40"/>
      <c r="CM436" s="40"/>
      <c r="CN436" s="40"/>
      <c r="CO436" s="40"/>
      <c r="CP436" s="40"/>
      <c r="CQ436" s="40"/>
      <c r="CR436" s="40"/>
      <c r="CS436" s="40"/>
      <c r="CT436" s="40"/>
      <c r="CU436" s="40"/>
      <c r="CV436" s="40"/>
      <c r="CW436" s="40"/>
      <c r="CX436" s="40"/>
      <c r="CY436" s="40"/>
      <c r="CZ436" s="40"/>
      <c r="DA436" s="40"/>
      <c r="DB436" s="40"/>
      <c r="DC436" s="40"/>
      <c r="DD436" s="40"/>
      <c r="DE436" s="40"/>
      <c r="DF436" s="40"/>
    </row>
    <row r="437" spans="1:110" s="37" customFormat="1" ht="12.75">
      <c r="A437" s="97"/>
      <c r="B437" s="6"/>
      <c r="C437" s="6"/>
      <c r="D437" s="6"/>
      <c r="E437" s="6"/>
      <c r="F437" s="6"/>
      <c r="G437" s="6" t="s">
        <v>2690</v>
      </c>
      <c r="H437" s="246">
        <v>3000</v>
      </c>
      <c r="I437" s="241"/>
      <c r="J437" s="241"/>
      <c r="K437" s="103"/>
      <c r="L437" s="6"/>
      <c r="M437" s="6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  <c r="BX437" s="40"/>
      <c r="BY437" s="40"/>
      <c r="BZ437" s="40"/>
      <c r="CA437" s="40"/>
      <c r="CB437" s="40"/>
      <c r="CC437" s="40"/>
      <c r="CD437" s="40"/>
      <c r="CE437" s="40"/>
      <c r="CF437" s="40"/>
      <c r="CG437" s="40"/>
      <c r="CH437" s="40"/>
      <c r="CI437" s="40"/>
      <c r="CJ437" s="40"/>
      <c r="CK437" s="40"/>
      <c r="CL437" s="40"/>
      <c r="CM437" s="40"/>
      <c r="CN437" s="40"/>
      <c r="CO437" s="40"/>
      <c r="CP437" s="40"/>
      <c r="CQ437" s="40"/>
      <c r="CR437" s="40"/>
      <c r="CS437" s="40"/>
      <c r="CT437" s="40"/>
      <c r="CU437" s="40"/>
      <c r="CV437" s="40"/>
      <c r="CW437" s="40"/>
      <c r="CX437" s="40"/>
      <c r="CY437" s="40"/>
      <c r="CZ437" s="40"/>
      <c r="DA437" s="40"/>
      <c r="DB437" s="40"/>
      <c r="DC437" s="40"/>
      <c r="DD437" s="40"/>
      <c r="DE437" s="40"/>
      <c r="DF437" s="40"/>
    </row>
    <row r="438" spans="1:110" s="37" customFormat="1" ht="25.5">
      <c r="A438" s="97">
        <v>349</v>
      </c>
      <c r="B438" s="6"/>
      <c r="C438" s="6" t="s">
        <v>6056</v>
      </c>
      <c r="D438" s="6" t="s">
        <v>5245</v>
      </c>
      <c r="E438" s="6" t="s">
        <v>6057</v>
      </c>
      <c r="F438" s="6" t="s">
        <v>6058</v>
      </c>
      <c r="G438" s="6" t="s">
        <v>2784</v>
      </c>
      <c r="H438" s="241"/>
      <c r="I438" s="241"/>
      <c r="J438" s="246">
        <v>49800</v>
      </c>
      <c r="K438" s="103">
        <v>42628</v>
      </c>
      <c r="L438" s="6" t="s">
        <v>6059</v>
      </c>
      <c r="M438" s="6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0"/>
      <c r="BQ438" s="40"/>
      <c r="BR438" s="40"/>
      <c r="BS438" s="40"/>
      <c r="BT438" s="40"/>
      <c r="BU438" s="40"/>
      <c r="BV438" s="40"/>
      <c r="BW438" s="40"/>
      <c r="BX438" s="40"/>
      <c r="BY438" s="40"/>
      <c r="BZ438" s="40"/>
      <c r="CA438" s="40"/>
      <c r="CB438" s="40"/>
      <c r="CC438" s="40"/>
      <c r="CD438" s="40"/>
      <c r="CE438" s="40"/>
      <c r="CF438" s="40"/>
      <c r="CG438" s="40"/>
      <c r="CH438" s="40"/>
      <c r="CI438" s="40"/>
      <c r="CJ438" s="40"/>
      <c r="CK438" s="40"/>
      <c r="CL438" s="40"/>
      <c r="CM438" s="40"/>
      <c r="CN438" s="40"/>
      <c r="CO438" s="40"/>
      <c r="CP438" s="40"/>
      <c r="CQ438" s="40"/>
      <c r="CR438" s="40"/>
      <c r="CS438" s="40"/>
      <c r="CT438" s="40"/>
      <c r="CU438" s="40"/>
      <c r="CV438" s="40"/>
      <c r="CW438" s="40"/>
      <c r="CX438" s="40"/>
      <c r="CY438" s="40"/>
      <c r="CZ438" s="40"/>
      <c r="DA438" s="40"/>
      <c r="DB438" s="40"/>
      <c r="DC438" s="40"/>
      <c r="DD438" s="40"/>
      <c r="DE438" s="40"/>
      <c r="DF438" s="40"/>
    </row>
    <row r="439" spans="1:110" s="37" customFormat="1" ht="25.5">
      <c r="A439" s="97">
        <v>350</v>
      </c>
      <c r="B439" s="6"/>
      <c r="C439" s="6" t="s">
        <v>6060</v>
      </c>
      <c r="D439" s="6" t="s">
        <v>5323</v>
      </c>
      <c r="E439" s="6" t="s">
        <v>6061</v>
      </c>
      <c r="F439" s="6" t="s">
        <v>6062</v>
      </c>
      <c r="G439" s="6" t="s">
        <v>2690</v>
      </c>
      <c r="H439" s="246">
        <v>5000</v>
      </c>
      <c r="I439" s="241"/>
      <c r="J439" s="241"/>
      <c r="K439" s="103" t="s">
        <v>6063</v>
      </c>
      <c r="L439" s="6" t="s">
        <v>6064</v>
      </c>
      <c r="M439" s="6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  <c r="BX439" s="40"/>
      <c r="BY439" s="40"/>
      <c r="BZ439" s="40"/>
      <c r="CA439" s="40"/>
      <c r="CB439" s="40"/>
      <c r="CC439" s="40"/>
      <c r="CD439" s="40"/>
      <c r="CE439" s="40"/>
      <c r="CF439" s="40"/>
      <c r="CG439" s="40"/>
      <c r="CH439" s="40"/>
      <c r="CI439" s="40"/>
      <c r="CJ439" s="40"/>
      <c r="CK439" s="40"/>
      <c r="CL439" s="40"/>
      <c r="CM439" s="40"/>
      <c r="CN439" s="40"/>
      <c r="CO439" s="40"/>
      <c r="CP439" s="40"/>
      <c r="CQ439" s="40"/>
      <c r="CR439" s="40"/>
      <c r="CS439" s="40"/>
      <c r="CT439" s="40"/>
      <c r="CU439" s="40"/>
      <c r="CV439" s="40"/>
      <c r="CW439" s="40"/>
      <c r="CX439" s="40"/>
      <c r="CY439" s="40"/>
      <c r="CZ439" s="40"/>
      <c r="DA439" s="40"/>
      <c r="DB439" s="40"/>
      <c r="DC439" s="40"/>
      <c r="DD439" s="40"/>
      <c r="DE439" s="40"/>
      <c r="DF439" s="40"/>
    </row>
    <row r="440" spans="1:110" s="37" customFormat="1" ht="12.75">
      <c r="A440" s="97"/>
      <c r="B440" s="6"/>
      <c r="C440" s="6" t="s">
        <v>6065</v>
      </c>
      <c r="D440" s="6" t="s">
        <v>5245</v>
      </c>
      <c r="E440" s="6"/>
      <c r="F440" s="6"/>
      <c r="G440" s="6" t="s">
        <v>2690</v>
      </c>
      <c r="H440" s="246">
        <v>4000</v>
      </c>
      <c r="I440" s="241"/>
      <c r="J440" s="241"/>
      <c r="K440" s="103"/>
      <c r="L440" s="6"/>
      <c r="M440" s="6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0"/>
      <c r="BQ440" s="40"/>
      <c r="BR440" s="40"/>
      <c r="BS440" s="40"/>
      <c r="BT440" s="40"/>
      <c r="BU440" s="40"/>
      <c r="BV440" s="40"/>
      <c r="BW440" s="40"/>
      <c r="BX440" s="40"/>
      <c r="BY440" s="40"/>
      <c r="BZ440" s="40"/>
      <c r="CA440" s="40"/>
      <c r="CB440" s="40"/>
      <c r="CC440" s="40"/>
      <c r="CD440" s="40"/>
      <c r="CE440" s="40"/>
      <c r="CF440" s="40"/>
      <c r="CG440" s="40"/>
      <c r="CH440" s="40"/>
      <c r="CI440" s="40"/>
      <c r="CJ440" s="40"/>
      <c r="CK440" s="40"/>
      <c r="CL440" s="40"/>
      <c r="CM440" s="40"/>
      <c r="CN440" s="40"/>
      <c r="CO440" s="40"/>
      <c r="CP440" s="40"/>
      <c r="CQ440" s="40"/>
      <c r="CR440" s="40"/>
      <c r="CS440" s="40"/>
      <c r="CT440" s="40"/>
      <c r="CU440" s="40"/>
      <c r="CV440" s="40"/>
      <c r="CW440" s="40"/>
      <c r="CX440" s="40"/>
      <c r="CY440" s="40"/>
      <c r="CZ440" s="40"/>
      <c r="DA440" s="40"/>
      <c r="DB440" s="40"/>
      <c r="DC440" s="40"/>
      <c r="DD440" s="40"/>
      <c r="DE440" s="40"/>
      <c r="DF440" s="40"/>
    </row>
    <row r="441" spans="1:110" s="37" customFormat="1" ht="25.5">
      <c r="A441" s="97"/>
      <c r="B441" s="6"/>
      <c r="C441" s="6" t="s">
        <v>6066</v>
      </c>
      <c r="D441" s="6" t="s">
        <v>5574</v>
      </c>
      <c r="E441" s="6"/>
      <c r="F441" s="6"/>
      <c r="G441" s="6" t="s">
        <v>2784</v>
      </c>
      <c r="H441" s="246">
        <v>200</v>
      </c>
      <c r="I441" s="241"/>
      <c r="J441" s="241"/>
      <c r="K441" s="103"/>
      <c r="L441" s="6"/>
      <c r="M441" s="6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  <c r="BX441" s="40"/>
      <c r="BY441" s="40"/>
      <c r="BZ441" s="40"/>
      <c r="CA441" s="40"/>
      <c r="CB441" s="40"/>
      <c r="CC441" s="40"/>
      <c r="CD441" s="40"/>
      <c r="CE441" s="40"/>
      <c r="CF441" s="40"/>
      <c r="CG441" s="40"/>
      <c r="CH441" s="40"/>
      <c r="CI441" s="40"/>
      <c r="CJ441" s="40"/>
      <c r="CK441" s="40"/>
      <c r="CL441" s="40"/>
      <c r="CM441" s="40"/>
      <c r="CN441" s="40"/>
      <c r="CO441" s="40"/>
      <c r="CP441" s="40"/>
      <c r="CQ441" s="40"/>
      <c r="CR441" s="40"/>
      <c r="CS441" s="40"/>
      <c r="CT441" s="40"/>
      <c r="CU441" s="40"/>
      <c r="CV441" s="40"/>
      <c r="CW441" s="40"/>
      <c r="CX441" s="40"/>
      <c r="CY441" s="40"/>
      <c r="CZ441" s="40"/>
      <c r="DA441" s="40"/>
      <c r="DB441" s="40"/>
      <c r="DC441" s="40"/>
      <c r="DD441" s="40"/>
      <c r="DE441" s="40"/>
      <c r="DF441" s="40"/>
    </row>
    <row r="442" spans="1:110" s="37" customFormat="1" ht="25.5">
      <c r="A442" s="97"/>
      <c r="B442" s="6"/>
      <c r="C442" s="6" t="s">
        <v>6067</v>
      </c>
      <c r="D442" s="6" t="s">
        <v>5667</v>
      </c>
      <c r="E442" s="6"/>
      <c r="F442" s="6"/>
      <c r="G442" s="6" t="s">
        <v>3061</v>
      </c>
      <c r="H442" s="246">
        <v>200</v>
      </c>
      <c r="I442" s="241"/>
      <c r="J442" s="241"/>
      <c r="K442" s="103"/>
      <c r="L442" s="6"/>
      <c r="M442" s="6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0"/>
      <c r="BQ442" s="40"/>
      <c r="BR442" s="40"/>
      <c r="BS442" s="40"/>
      <c r="BT442" s="40"/>
      <c r="BU442" s="40"/>
      <c r="BV442" s="40"/>
      <c r="BW442" s="40"/>
      <c r="BX442" s="40"/>
      <c r="BY442" s="40"/>
      <c r="BZ442" s="40"/>
      <c r="CA442" s="40"/>
      <c r="CB442" s="40"/>
      <c r="CC442" s="40"/>
      <c r="CD442" s="40"/>
      <c r="CE442" s="40"/>
      <c r="CF442" s="40"/>
      <c r="CG442" s="40"/>
      <c r="CH442" s="40"/>
      <c r="CI442" s="40"/>
      <c r="CJ442" s="40"/>
      <c r="CK442" s="40"/>
      <c r="CL442" s="40"/>
      <c r="CM442" s="40"/>
      <c r="CN442" s="40"/>
      <c r="CO442" s="40"/>
      <c r="CP442" s="40"/>
      <c r="CQ442" s="40"/>
      <c r="CR442" s="40"/>
      <c r="CS442" s="40"/>
      <c r="CT442" s="40"/>
      <c r="CU442" s="40"/>
      <c r="CV442" s="40"/>
      <c r="CW442" s="40"/>
      <c r="CX442" s="40"/>
      <c r="CY442" s="40"/>
      <c r="CZ442" s="40"/>
      <c r="DA442" s="40"/>
      <c r="DB442" s="40"/>
      <c r="DC442" s="40"/>
      <c r="DD442" s="40"/>
      <c r="DE442" s="40"/>
      <c r="DF442" s="40"/>
    </row>
    <row r="443" spans="1:110" s="37" customFormat="1" ht="12.75">
      <c r="A443" s="97"/>
      <c r="B443" s="6"/>
      <c r="C443" s="6"/>
      <c r="D443" s="6"/>
      <c r="E443" s="6"/>
      <c r="F443" s="6"/>
      <c r="G443" s="6" t="s">
        <v>2690</v>
      </c>
      <c r="H443" s="246">
        <v>5000</v>
      </c>
      <c r="I443" s="241"/>
      <c r="J443" s="241"/>
      <c r="K443" s="103"/>
      <c r="L443" s="6"/>
      <c r="M443" s="6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40"/>
      <c r="BQ443" s="40"/>
      <c r="BR443" s="40"/>
      <c r="BS443" s="40"/>
      <c r="BT443" s="40"/>
      <c r="BU443" s="40"/>
      <c r="BV443" s="40"/>
      <c r="BW443" s="40"/>
      <c r="BX443" s="40"/>
      <c r="BY443" s="40"/>
      <c r="BZ443" s="40"/>
      <c r="CA443" s="40"/>
      <c r="CB443" s="40"/>
      <c r="CC443" s="40"/>
      <c r="CD443" s="40"/>
      <c r="CE443" s="40"/>
      <c r="CF443" s="40"/>
      <c r="CG443" s="40"/>
      <c r="CH443" s="40"/>
      <c r="CI443" s="40"/>
      <c r="CJ443" s="40"/>
      <c r="CK443" s="40"/>
      <c r="CL443" s="40"/>
      <c r="CM443" s="40"/>
      <c r="CN443" s="40"/>
      <c r="CO443" s="40"/>
      <c r="CP443" s="40"/>
      <c r="CQ443" s="40"/>
      <c r="CR443" s="40"/>
      <c r="CS443" s="40"/>
      <c r="CT443" s="40"/>
      <c r="CU443" s="40"/>
      <c r="CV443" s="40"/>
      <c r="CW443" s="40"/>
      <c r="CX443" s="40"/>
      <c r="CY443" s="40"/>
      <c r="CZ443" s="40"/>
      <c r="DA443" s="40"/>
      <c r="DB443" s="40"/>
      <c r="DC443" s="40"/>
      <c r="DD443" s="40"/>
      <c r="DE443" s="40"/>
      <c r="DF443" s="40"/>
    </row>
    <row r="444" spans="1:110" s="37" customFormat="1" ht="25.5">
      <c r="A444" s="97"/>
      <c r="B444" s="6"/>
      <c r="C444" s="6" t="s">
        <v>6068</v>
      </c>
      <c r="D444" s="6" t="s">
        <v>5140</v>
      </c>
      <c r="E444" s="6"/>
      <c r="F444" s="6"/>
      <c r="G444" s="6" t="s">
        <v>3061</v>
      </c>
      <c r="H444" s="246">
        <v>200</v>
      </c>
      <c r="I444" s="241"/>
      <c r="J444" s="241"/>
      <c r="K444" s="103"/>
      <c r="L444" s="6"/>
      <c r="M444" s="6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  <c r="BX444" s="40"/>
      <c r="BY444" s="40"/>
      <c r="BZ444" s="40"/>
      <c r="CA444" s="40"/>
      <c r="CB444" s="40"/>
      <c r="CC444" s="40"/>
      <c r="CD444" s="40"/>
      <c r="CE444" s="40"/>
      <c r="CF444" s="40"/>
      <c r="CG444" s="40"/>
      <c r="CH444" s="40"/>
      <c r="CI444" s="40"/>
      <c r="CJ444" s="40"/>
      <c r="CK444" s="40"/>
      <c r="CL444" s="40"/>
      <c r="CM444" s="40"/>
      <c r="CN444" s="40"/>
      <c r="CO444" s="40"/>
      <c r="CP444" s="40"/>
      <c r="CQ444" s="40"/>
      <c r="CR444" s="40"/>
      <c r="CS444" s="40"/>
      <c r="CT444" s="40"/>
      <c r="CU444" s="40"/>
      <c r="CV444" s="40"/>
      <c r="CW444" s="40"/>
      <c r="CX444" s="40"/>
      <c r="CY444" s="40"/>
      <c r="CZ444" s="40"/>
      <c r="DA444" s="40"/>
      <c r="DB444" s="40"/>
      <c r="DC444" s="40"/>
      <c r="DD444" s="40"/>
      <c r="DE444" s="40"/>
      <c r="DF444" s="40"/>
    </row>
    <row r="445" spans="1:110" s="37" customFormat="1" ht="12.75">
      <c r="A445" s="97"/>
      <c r="B445" s="6"/>
      <c r="C445" s="6"/>
      <c r="D445" s="6"/>
      <c r="E445" s="6"/>
      <c r="F445" s="6"/>
      <c r="G445" s="6" t="s">
        <v>2690</v>
      </c>
      <c r="H445" s="246">
        <v>3900</v>
      </c>
      <c r="I445" s="241"/>
      <c r="J445" s="241"/>
      <c r="K445" s="103"/>
      <c r="L445" s="6"/>
      <c r="M445" s="6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  <c r="BX445" s="40"/>
      <c r="BY445" s="40"/>
      <c r="BZ445" s="40"/>
      <c r="CA445" s="40"/>
      <c r="CB445" s="40"/>
      <c r="CC445" s="40"/>
      <c r="CD445" s="40"/>
      <c r="CE445" s="40"/>
      <c r="CF445" s="40"/>
      <c r="CG445" s="40"/>
      <c r="CH445" s="40"/>
      <c r="CI445" s="40"/>
      <c r="CJ445" s="40"/>
      <c r="CK445" s="40"/>
      <c r="CL445" s="40"/>
      <c r="CM445" s="40"/>
      <c r="CN445" s="40"/>
      <c r="CO445" s="40"/>
      <c r="CP445" s="40"/>
      <c r="CQ445" s="40"/>
      <c r="CR445" s="40"/>
      <c r="CS445" s="40"/>
      <c r="CT445" s="40"/>
      <c r="CU445" s="40"/>
      <c r="CV445" s="40"/>
      <c r="CW445" s="40"/>
      <c r="CX445" s="40"/>
      <c r="CY445" s="40"/>
      <c r="CZ445" s="40"/>
      <c r="DA445" s="40"/>
      <c r="DB445" s="40"/>
      <c r="DC445" s="40"/>
      <c r="DD445" s="40"/>
      <c r="DE445" s="40"/>
      <c r="DF445" s="40"/>
    </row>
    <row r="446" spans="1:110" s="37" customFormat="1" ht="25.5">
      <c r="A446" s="97"/>
      <c r="B446" s="6"/>
      <c r="C446" s="6" t="s">
        <v>6069</v>
      </c>
      <c r="D446" s="6" t="s">
        <v>5667</v>
      </c>
      <c r="E446" s="6"/>
      <c r="F446" s="6"/>
      <c r="G446" s="6" t="s">
        <v>3061</v>
      </c>
      <c r="H446" s="246">
        <v>200</v>
      </c>
      <c r="I446" s="241"/>
      <c r="J446" s="241"/>
      <c r="K446" s="103"/>
      <c r="L446" s="6"/>
      <c r="M446" s="6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0"/>
      <c r="BQ446" s="40"/>
      <c r="BR446" s="40"/>
      <c r="BS446" s="40"/>
      <c r="BT446" s="40"/>
      <c r="BU446" s="40"/>
      <c r="BV446" s="40"/>
      <c r="BW446" s="40"/>
      <c r="BX446" s="40"/>
      <c r="BY446" s="40"/>
      <c r="BZ446" s="40"/>
      <c r="CA446" s="40"/>
      <c r="CB446" s="40"/>
      <c r="CC446" s="40"/>
      <c r="CD446" s="40"/>
      <c r="CE446" s="40"/>
      <c r="CF446" s="40"/>
      <c r="CG446" s="40"/>
      <c r="CH446" s="40"/>
      <c r="CI446" s="40"/>
      <c r="CJ446" s="40"/>
      <c r="CK446" s="40"/>
      <c r="CL446" s="40"/>
      <c r="CM446" s="40"/>
      <c r="CN446" s="40"/>
      <c r="CO446" s="40"/>
      <c r="CP446" s="40"/>
      <c r="CQ446" s="40"/>
      <c r="CR446" s="40"/>
      <c r="CS446" s="40"/>
      <c r="CT446" s="40"/>
      <c r="CU446" s="40"/>
      <c r="CV446" s="40"/>
      <c r="CW446" s="40"/>
      <c r="CX446" s="40"/>
      <c r="CY446" s="40"/>
      <c r="CZ446" s="40"/>
      <c r="DA446" s="40"/>
      <c r="DB446" s="40"/>
      <c r="DC446" s="40"/>
      <c r="DD446" s="40"/>
      <c r="DE446" s="40"/>
      <c r="DF446" s="40"/>
    </row>
    <row r="447" spans="1:110" s="37" customFormat="1" ht="25.5">
      <c r="A447" s="97">
        <v>355</v>
      </c>
      <c r="B447" s="6"/>
      <c r="C447" s="6" t="s">
        <v>6070</v>
      </c>
      <c r="D447" s="6" t="s">
        <v>5245</v>
      </c>
      <c r="E447" s="6" t="s">
        <v>6071</v>
      </c>
      <c r="F447" s="6" t="s">
        <v>6072</v>
      </c>
      <c r="G447" s="6" t="s">
        <v>2784</v>
      </c>
      <c r="H447" s="246">
        <v>200</v>
      </c>
      <c r="I447" s="241"/>
      <c r="J447" s="241"/>
      <c r="K447" s="103">
        <v>42628</v>
      </c>
      <c r="L447" s="6" t="s">
        <v>6073</v>
      </c>
      <c r="M447" s="6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0"/>
      <c r="BQ447" s="40"/>
      <c r="BR447" s="40"/>
      <c r="BS447" s="40"/>
      <c r="BT447" s="40"/>
      <c r="BU447" s="40"/>
      <c r="BV447" s="40"/>
      <c r="BW447" s="40"/>
      <c r="BX447" s="40"/>
      <c r="BY447" s="40"/>
      <c r="BZ447" s="40"/>
      <c r="CA447" s="40"/>
      <c r="CB447" s="40"/>
      <c r="CC447" s="40"/>
      <c r="CD447" s="40"/>
      <c r="CE447" s="40"/>
      <c r="CF447" s="40"/>
      <c r="CG447" s="40"/>
      <c r="CH447" s="40"/>
      <c r="CI447" s="40"/>
      <c r="CJ447" s="40"/>
      <c r="CK447" s="40"/>
      <c r="CL447" s="40"/>
      <c r="CM447" s="40"/>
      <c r="CN447" s="40"/>
      <c r="CO447" s="40"/>
      <c r="CP447" s="40"/>
      <c r="CQ447" s="40"/>
      <c r="CR447" s="40"/>
      <c r="CS447" s="40"/>
      <c r="CT447" s="40"/>
      <c r="CU447" s="40"/>
      <c r="CV447" s="40"/>
      <c r="CW447" s="40"/>
      <c r="CX447" s="40"/>
      <c r="CY447" s="40"/>
      <c r="CZ447" s="40"/>
      <c r="DA447" s="40"/>
      <c r="DB447" s="40"/>
      <c r="DC447" s="40"/>
      <c r="DD447" s="40"/>
      <c r="DE447" s="40"/>
      <c r="DF447" s="40"/>
    </row>
    <row r="448" spans="1:110" s="37" customFormat="1" ht="12.75">
      <c r="A448" s="97"/>
      <c r="B448" s="6"/>
      <c r="C448" s="6"/>
      <c r="D448" s="6"/>
      <c r="E448" s="6"/>
      <c r="F448" s="6"/>
      <c r="G448" s="6" t="s">
        <v>2690</v>
      </c>
      <c r="H448" s="246">
        <v>5000</v>
      </c>
      <c r="I448" s="241"/>
      <c r="J448" s="241"/>
      <c r="K448" s="6"/>
      <c r="L448" s="6"/>
      <c r="M448" s="6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0"/>
      <c r="BQ448" s="40"/>
      <c r="BR448" s="40"/>
      <c r="BS448" s="40"/>
      <c r="BT448" s="40"/>
      <c r="BU448" s="40"/>
      <c r="BV448" s="40"/>
      <c r="BW448" s="40"/>
      <c r="BX448" s="40"/>
      <c r="BY448" s="40"/>
      <c r="BZ448" s="40"/>
      <c r="CA448" s="40"/>
      <c r="CB448" s="40"/>
      <c r="CC448" s="40"/>
      <c r="CD448" s="40"/>
      <c r="CE448" s="40"/>
      <c r="CF448" s="40"/>
      <c r="CG448" s="40"/>
      <c r="CH448" s="40"/>
      <c r="CI448" s="40"/>
      <c r="CJ448" s="40"/>
      <c r="CK448" s="40"/>
      <c r="CL448" s="40"/>
      <c r="CM448" s="40"/>
      <c r="CN448" s="40"/>
      <c r="CO448" s="40"/>
      <c r="CP448" s="40"/>
      <c r="CQ448" s="40"/>
      <c r="CR448" s="40"/>
      <c r="CS448" s="40"/>
      <c r="CT448" s="40"/>
      <c r="CU448" s="40"/>
      <c r="CV448" s="40"/>
      <c r="CW448" s="40"/>
      <c r="CX448" s="40"/>
      <c r="CY448" s="40"/>
      <c r="CZ448" s="40"/>
      <c r="DA448" s="40"/>
      <c r="DB448" s="40"/>
      <c r="DC448" s="40"/>
      <c r="DD448" s="40"/>
      <c r="DE448" s="40"/>
      <c r="DF448" s="40"/>
    </row>
    <row r="449" spans="1:110" s="37" customFormat="1" ht="25.5">
      <c r="A449" s="97">
        <v>356</v>
      </c>
      <c r="B449" s="6"/>
      <c r="C449" s="6" t="s">
        <v>6074</v>
      </c>
      <c r="D449" s="6" t="s">
        <v>5140</v>
      </c>
      <c r="E449" s="6" t="s">
        <v>6075</v>
      </c>
      <c r="F449" s="6" t="s">
        <v>6076</v>
      </c>
      <c r="G449" s="6" t="s">
        <v>2784</v>
      </c>
      <c r="H449" s="246">
        <v>200</v>
      </c>
      <c r="I449" s="241"/>
      <c r="J449" s="241"/>
      <c r="K449" s="103">
        <v>42628</v>
      </c>
      <c r="L449" s="6" t="s">
        <v>6077</v>
      </c>
      <c r="M449" s="6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0"/>
      <c r="BQ449" s="40"/>
      <c r="BR449" s="40"/>
      <c r="BS449" s="40"/>
      <c r="BT449" s="40"/>
      <c r="BU449" s="40"/>
      <c r="BV449" s="40"/>
      <c r="BW449" s="40"/>
      <c r="BX449" s="40"/>
      <c r="BY449" s="40"/>
      <c r="BZ449" s="40"/>
      <c r="CA449" s="40"/>
      <c r="CB449" s="40"/>
      <c r="CC449" s="40"/>
      <c r="CD449" s="40"/>
      <c r="CE449" s="40"/>
      <c r="CF449" s="40"/>
      <c r="CG449" s="40"/>
      <c r="CH449" s="40"/>
      <c r="CI449" s="40"/>
      <c r="CJ449" s="40"/>
      <c r="CK449" s="40"/>
      <c r="CL449" s="40"/>
      <c r="CM449" s="40"/>
      <c r="CN449" s="40"/>
      <c r="CO449" s="40"/>
      <c r="CP449" s="40"/>
      <c r="CQ449" s="40"/>
      <c r="CR449" s="40"/>
      <c r="CS449" s="40"/>
      <c r="CT449" s="40"/>
      <c r="CU449" s="40"/>
      <c r="CV449" s="40"/>
      <c r="CW449" s="40"/>
      <c r="CX449" s="40"/>
      <c r="CY449" s="40"/>
      <c r="CZ449" s="40"/>
      <c r="DA449" s="40"/>
      <c r="DB449" s="40"/>
      <c r="DC449" s="40"/>
      <c r="DD449" s="40"/>
      <c r="DE449" s="40"/>
      <c r="DF449" s="40"/>
    </row>
    <row r="450" spans="1:110" s="37" customFormat="1" ht="12.75">
      <c r="A450" s="97"/>
      <c r="B450" s="6"/>
      <c r="C450" s="6"/>
      <c r="D450" s="6"/>
      <c r="E450" s="6"/>
      <c r="F450" s="6"/>
      <c r="G450" s="6" t="s">
        <v>2690</v>
      </c>
      <c r="H450" s="246">
        <v>3000</v>
      </c>
      <c r="I450" s="241"/>
      <c r="J450" s="241"/>
      <c r="K450" s="6"/>
      <c r="L450" s="6"/>
      <c r="M450" s="6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0"/>
      <c r="BQ450" s="40"/>
      <c r="BR450" s="40"/>
      <c r="BS450" s="40"/>
      <c r="BT450" s="40"/>
      <c r="BU450" s="40"/>
      <c r="BV450" s="40"/>
      <c r="BW450" s="40"/>
      <c r="BX450" s="40"/>
      <c r="BY450" s="40"/>
      <c r="BZ450" s="40"/>
      <c r="CA450" s="40"/>
      <c r="CB450" s="40"/>
      <c r="CC450" s="40"/>
      <c r="CD450" s="40"/>
      <c r="CE450" s="40"/>
      <c r="CF450" s="40"/>
      <c r="CG450" s="40"/>
      <c r="CH450" s="40"/>
      <c r="CI450" s="40"/>
      <c r="CJ450" s="40"/>
      <c r="CK450" s="40"/>
      <c r="CL450" s="40"/>
      <c r="CM450" s="40"/>
      <c r="CN450" s="40"/>
      <c r="CO450" s="40"/>
      <c r="CP450" s="40"/>
      <c r="CQ450" s="40"/>
      <c r="CR450" s="40"/>
      <c r="CS450" s="40"/>
      <c r="CT450" s="40"/>
      <c r="CU450" s="40"/>
      <c r="CV450" s="40"/>
      <c r="CW450" s="40"/>
      <c r="CX450" s="40"/>
      <c r="CY450" s="40"/>
      <c r="CZ450" s="40"/>
      <c r="DA450" s="40"/>
      <c r="DB450" s="40"/>
      <c r="DC450" s="40"/>
      <c r="DD450" s="40"/>
      <c r="DE450" s="40"/>
      <c r="DF450" s="40"/>
    </row>
    <row r="451" spans="1:110" s="37" customFormat="1" ht="25.5">
      <c r="A451" s="97">
        <v>357</v>
      </c>
      <c r="B451" s="6"/>
      <c r="C451" s="6" t="s">
        <v>6078</v>
      </c>
      <c r="D451" s="6" t="s">
        <v>5140</v>
      </c>
      <c r="E451" s="6" t="s">
        <v>6079</v>
      </c>
      <c r="F451" s="6" t="s">
        <v>6080</v>
      </c>
      <c r="G451" s="6" t="s">
        <v>2690</v>
      </c>
      <c r="H451" s="246">
        <v>4980</v>
      </c>
      <c r="I451" s="241"/>
      <c r="J451" s="241"/>
      <c r="K451" s="103">
        <v>42628</v>
      </c>
      <c r="L451" s="6" t="s">
        <v>6081</v>
      </c>
      <c r="M451" s="6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0"/>
      <c r="BQ451" s="40"/>
      <c r="BR451" s="40"/>
      <c r="BS451" s="40"/>
      <c r="BT451" s="40"/>
      <c r="BU451" s="40"/>
      <c r="BV451" s="40"/>
      <c r="BW451" s="40"/>
      <c r="BX451" s="40"/>
      <c r="BY451" s="40"/>
      <c r="BZ451" s="40"/>
      <c r="CA451" s="40"/>
      <c r="CB451" s="40"/>
      <c r="CC451" s="40"/>
      <c r="CD451" s="40"/>
      <c r="CE451" s="40"/>
      <c r="CF451" s="40"/>
      <c r="CG451" s="40"/>
      <c r="CH451" s="40"/>
      <c r="CI451" s="40"/>
      <c r="CJ451" s="40"/>
      <c r="CK451" s="40"/>
      <c r="CL451" s="40"/>
      <c r="CM451" s="40"/>
      <c r="CN451" s="40"/>
      <c r="CO451" s="40"/>
      <c r="CP451" s="40"/>
      <c r="CQ451" s="40"/>
      <c r="CR451" s="40"/>
      <c r="CS451" s="40"/>
      <c r="CT451" s="40"/>
      <c r="CU451" s="40"/>
      <c r="CV451" s="40"/>
      <c r="CW451" s="40"/>
      <c r="CX451" s="40"/>
      <c r="CY451" s="40"/>
      <c r="CZ451" s="40"/>
      <c r="DA451" s="40"/>
      <c r="DB451" s="40"/>
      <c r="DC451" s="40"/>
      <c r="DD451" s="40"/>
      <c r="DE451" s="40"/>
      <c r="DF451" s="40"/>
    </row>
    <row r="452" spans="1:110" s="37" customFormat="1" ht="25.5">
      <c r="A452" s="97">
        <v>360</v>
      </c>
      <c r="B452" s="6"/>
      <c r="C452" s="6" t="s">
        <v>1827</v>
      </c>
      <c r="D452" s="6" t="s">
        <v>5140</v>
      </c>
      <c r="E452" s="6" t="s">
        <v>6082</v>
      </c>
      <c r="F452" s="6" t="s">
        <v>6083</v>
      </c>
      <c r="G452" s="6" t="s">
        <v>2784</v>
      </c>
      <c r="H452" s="246">
        <v>200</v>
      </c>
      <c r="I452" s="241"/>
      <c r="J452" s="241"/>
      <c r="K452" s="103">
        <v>42632</v>
      </c>
      <c r="L452" s="6" t="s">
        <v>6084</v>
      </c>
      <c r="M452" s="6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40"/>
      <c r="BQ452" s="40"/>
      <c r="BR452" s="40"/>
      <c r="BS452" s="40"/>
      <c r="BT452" s="40"/>
      <c r="BU452" s="40"/>
      <c r="BV452" s="40"/>
      <c r="BW452" s="40"/>
      <c r="BX452" s="40"/>
      <c r="BY452" s="40"/>
      <c r="BZ452" s="40"/>
      <c r="CA452" s="40"/>
      <c r="CB452" s="40"/>
      <c r="CC452" s="40"/>
      <c r="CD452" s="40"/>
      <c r="CE452" s="40"/>
      <c r="CF452" s="40"/>
      <c r="CG452" s="40"/>
      <c r="CH452" s="40"/>
      <c r="CI452" s="40"/>
      <c r="CJ452" s="40"/>
      <c r="CK452" s="40"/>
      <c r="CL452" s="40"/>
      <c r="CM452" s="40"/>
      <c r="CN452" s="40"/>
      <c r="CO452" s="40"/>
      <c r="CP452" s="40"/>
      <c r="CQ452" s="40"/>
      <c r="CR452" s="40"/>
      <c r="CS452" s="40"/>
      <c r="CT452" s="40"/>
      <c r="CU452" s="40"/>
      <c r="CV452" s="40"/>
      <c r="CW452" s="40"/>
      <c r="CX452" s="40"/>
      <c r="CY452" s="40"/>
      <c r="CZ452" s="40"/>
      <c r="DA452" s="40"/>
      <c r="DB452" s="40"/>
      <c r="DC452" s="40"/>
      <c r="DD452" s="40"/>
      <c r="DE452" s="40"/>
      <c r="DF452" s="40"/>
    </row>
    <row r="453" spans="1:110" s="37" customFormat="1" ht="25.5">
      <c r="A453" s="97">
        <v>361</v>
      </c>
      <c r="B453" s="6"/>
      <c r="C453" s="6" t="s">
        <v>6085</v>
      </c>
      <c r="D453" s="6" t="s">
        <v>5453</v>
      </c>
      <c r="E453" s="6" t="s">
        <v>6082</v>
      </c>
      <c r="F453" s="6" t="s">
        <v>6086</v>
      </c>
      <c r="G453" s="6" t="s">
        <v>2784</v>
      </c>
      <c r="H453" s="246">
        <v>200</v>
      </c>
      <c r="I453" s="241"/>
      <c r="J453" s="241"/>
      <c r="K453" s="103">
        <v>42632</v>
      </c>
      <c r="L453" s="6" t="s">
        <v>6087</v>
      </c>
      <c r="M453" s="6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40"/>
      <c r="BQ453" s="40"/>
      <c r="BR453" s="40"/>
      <c r="BS453" s="40"/>
      <c r="BT453" s="40"/>
      <c r="BU453" s="40"/>
      <c r="BV453" s="40"/>
      <c r="BW453" s="40"/>
      <c r="BX453" s="40"/>
      <c r="BY453" s="40"/>
      <c r="BZ453" s="40"/>
      <c r="CA453" s="40"/>
      <c r="CB453" s="40"/>
      <c r="CC453" s="40"/>
      <c r="CD453" s="40"/>
      <c r="CE453" s="40"/>
      <c r="CF453" s="40"/>
      <c r="CG453" s="40"/>
      <c r="CH453" s="40"/>
      <c r="CI453" s="40"/>
      <c r="CJ453" s="40"/>
      <c r="CK453" s="40"/>
      <c r="CL453" s="40"/>
      <c r="CM453" s="40"/>
      <c r="CN453" s="40"/>
      <c r="CO453" s="40"/>
      <c r="CP453" s="40"/>
      <c r="CQ453" s="40"/>
      <c r="CR453" s="40"/>
      <c r="CS453" s="40"/>
      <c r="CT453" s="40"/>
      <c r="CU453" s="40"/>
      <c r="CV453" s="40"/>
      <c r="CW453" s="40"/>
      <c r="CX453" s="40"/>
      <c r="CY453" s="40"/>
      <c r="CZ453" s="40"/>
      <c r="DA453" s="40"/>
      <c r="DB453" s="40"/>
      <c r="DC453" s="40"/>
      <c r="DD453" s="40"/>
      <c r="DE453" s="40"/>
      <c r="DF453" s="40"/>
    </row>
    <row r="454" spans="1:110" s="37" customFormat="1" ht="25.5">
      <c r="A454" s="97">
        <v>362</v>
      </c>
      <c r="B454" s="6"/>
      <c r="C454" s="6" t="s">
        <v>6088</v>
      </c>
      <c r="D454" s="6" t="s">
        <v>5453</v>
      </c>
      <c r="E454" s="6" t="s">
        <v>6082</v>
      </c>
      <c r="F454" s="6" t="s">
        <v>6089</v>
      </c>
      <c r="G454" s="6" t="s">
        <v>3061</v>
      </c>
      <c r="H454" s="246">
        <v>200</v>
      </c>
      <c r="I454" s="241"/>
      <c r="J454" s="241"/>
      <c r="K454" s="103">
        <v>42632</v>
      </c>
      <c r="L454" s="6" t="s">
        <v>6090</v>
      </c>
      <c r="M454" s="6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40"/>
      <c r="BQ454" s="40"/>
      <c r="BR454" s="40"/>
      <c r="BS454" s="40"/>
      <c r="BT454" s="40"/>
      <c r="BU454" s="40"/>
      <c r="BV454" s="40"/>
      <c r="BW454" s="40"/>
      <c r="BX454" s="40"/>
      <c r="BY454" s="40"/>
      <c r="BZ454" s="40"/>
      <c r="CA454" s="40"/>
      <c r="CB454" s="40"/>
      <c r="CC454" s="40"/>
      <c r="CD454" s="40"/>
      <c r="CE454" s="40"/>
      <c r="CF454" s="40"/>
      <c r="CG454" s="40"/>
      <c r="CH454" s="40"/>
      <c r="CI454" s="40"/>
      <c r="CJ454" s="40"/>
      <c r="CK454" s="40"/>
      <c r="CL454" s="40"/>
      <c r="CM454" s="40"/>
      <c r="CN454" s="40"/>
      <c r="CO454" s="40"/>
      <c r="CP454" s="40"/>
      <c r="CQ454" s="40"/>
      <c r="CR454" s="40"/>
      <c r="CS454" s="40"/>
      <c r="CT454" s="40"/>
      <c r="CU454" s="40"/>
      <c r="CV454" s="40"/>
      <c r="CW454" s="40"/>
      <c r="CX454" s="40"/>
      <c r="CY454" s="40"/>
      <c r="CZ454" s="40"/>
      <c r="DA454" s="40"/>
      <c r="DB454" s="40"/>
      <c r="DC454" s="40"/>
      <c r="DD454" s="40"/>
      <c r="DE454" s="40"/>
      <c r="DF454" s="40"/>
    </row>
    <row r="455" spans="1:110" s="37" customFormat="1" ht="25.5">
      <c r="A455" s="97">
        <v>363</v>
      </c>
      <c r="B455" s="6"/>
      <c r="C455" s="6" t="s">
        <v>6091</v>
      </c>
      <c r="D455" s="6" t="s">
        <v>5453</v>
      </c>
      <c r="E455" s="6" t="s">
        <v>6082</v>
      </c>
      <c r="F455" s="6" t="s">
        <v>6092</v>
      </c>
      <c r="G455" s="6" t="s">
        <v>3061</v>
      </c>
      <c r="H455" s="246">
        <v>200</v>
      </c>
      <c r="I455" s="241"/>
      <c r="J455" s="241"/>
      <c r="K455" s="103">
        <v>42632</v>
      </c>
      <c r="L455" s="6" t="s">
        <v>6093</v>
      </c>
      <c r="M455" s="6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0"/>
      <c r="BQ455" s="40"/>
      <c r="BR455" s="40"/>
      <c r="BS455" s="40"/>
      <c r="BT455" s="40"/>
      <c r="BU455" s="40"/>
      <c r="BV455" s="40"/>
      <c r="BW455" s="40"/>
      <c r="BX455" s="40"/>
      <c r="BY455" s="40"/>
      <c r="BZ455" s="40"/>
      <c r="CA455" s="40"/>
      <c r="CB455" s="40"/>
      <c r="CC455" s="40"/>
      <c r="CD455" s="40"/>
      <c r="CE455" s="40"/>
      <c r="CF455" s="40"/>
      <c r="CG455" s="40"/>
      <c r="CH455" s="40"/>
      <c r="CI455" s="40"/>
      <c r="CJ455" s="40"/>
      <c r="CK455" s="40"/>
      <c r="CL455" s="40"/>
      <c r="CM455" s="40"/>
      <c r="CN455" s="40"/>
      <c r="CO455" s="40"/>
      <c r="CP455" s="40"/>
      <c r="CQ455" s="40"/>
      <c r="CR455" s="40"/>
      <c r="CS455" s="40"/>
      <c r="CT455" s="40"/>
      <c r="CU455" s="40"/>
      <c r="CV455" s="40"/>
      <c r="CW455" s="40"/>
      <c r="CX455" s="40"/>
      <c r="CY455" s="40"/>
      <c r="CZ455" s="40"/>
      <c r="DA455" s="40"/>
      <c r="DB455" s="40"/>
      <c r="DC455" s="40"/>
      <c r="DD455" s="40"/>
      <c r="DE455" s="40"/>
      <c r="DF455" s="40"/>
    </row>
    <row r="456" spans="1:110" s="37" customFormat="1" ht="25.5">
      <c r="A456" s="97">
        <v>364</v>
      </c>
      <c r="B456" s="6"/>
      <c r="C456" s="6" t="s">
        <v>6094</v>
      </c>
      <c r="D456" s="6" t="s">
        <v>5453</v>
      </c>
      <c r="E456" s="6" t="s">
        <v>6082</v>
      </c>
      <c r="F456" s="6" t="s">
        <v>6095</v>
      </c>
      <c r="G456" s="6" t="s">
        <v>3061</v>
      </c>
      <c r="H456" s="246">
        <v>200</v>
      </c>
      <c r="I456" s="241"/>
      <c r="J456" s="241"/>
      <c r="K456" s="103">
        <v>42632</v>
      </c>
      <c r="L456" s="6" t="s">
        <v>6096</v>
      </c>
      <c r="M456" s="6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40"/>
      <c r="BQ456" s="40"/>
      <c r="BR456" s="40"/>
      <c r="BS456" s="40"/>
      <c r="BT456" s="40"/>
      <c r="BU456" s="40"/>
      <c r="BV456" s="40"/>
      <c r="BW456" s="40"/>
      <c r="BX456" s="40"/>
      <c r="BY456" s="40"/>
      <c r="BZ456" s="40"/>
      <c r="CA456" s="40"/>
      <c r="CB456" s="40"/>
      <c r="CC456" s="40"/>
      <c r="CD456" s="40"/>
      <c r="CE456" s="40"/>
      <c r="CF456" s="40"/>
      <c r="CG456" s="40"/>
      <c r="CH456" s="40"/>
      <c r="CI456" s="40"/>
      <c r="CJ456" s="40"/>
      <c r="CK456" s="40"/>
      <c r="CL456" s="40"/>
      <c r="CM456" s="40"/>
      <c r="CN456" s="40"/>
      <c r="CO456" s="40"/>
      <c r="CP456" s="40"/>
      <c r="CQ456" s="40"/>
      <c r="CR456" s="40"/>
      <c r="CS456" s="40"/>
      <c r="CT456" s="40"/>
      <c r="CU456" s="40"/>
      <c r="CV456" s="40"/>
      <c r="CW456" s="40"/>
      <c r="CX456" s="40"/>
      <c r="CY456" s="40"/>
      <c r="CZ456" s="40"/>
      <c r="DA456" s="40"/>
      <c r="DB456" s="40"/>
      <c r="DC456" s="40"/>
      <c r="DD456" s="40"/>
      <c r="DE456" s="40"/>
      <c r="DF456" s="40"/>
    </row>
    <row r="457" spans="1:110" s="37" customFormat="1" ht="25.5">
      <c r="A457" s="97">
        <v>365</v>
      </c>
      <c r="B457" s="6"/>
      <c r="C457" s="6" t="s">
        <v>6097</v>
      </c>
      <c r="D457" s="6" t="s">
        <v>5453</v>
      </c>
      <c r="E457" s="6" t="s">
        <v>6082</v>
      </c>
      <c r="F457" s="6" t="s">
        <v>6098</v>
      </c>
      <c r="G457" s="6" t="s">
        <v>3061</v>
      </c>
      <c r="H457" s="246">
        <v>200</v>
      </c>
      <c r="I457" s="241"/>
      <c r="J457" s="241"/>
      <c r="K457" s="103">
        <v>42632</v>
      </c>
      <c r="L457" s="6" t="s">
        <v>6099</v>
      </c>
      <c r="M457" s="6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  <c r="BX457" s="40"/>
      <c r="BY457" s="40"/>
      <c r="BZ457" s="40"/>
      <c r="CA457" s="40"/>
      <c r="CB457" s="40"/>
      <c r="CC457" s="40"/>
      <c r="CD457" s="40"/>
      <c r="CE457" s="40"/>
      <c r="CF457" s="40"/>
      <c r="CG457" s="40"/>
      <c r="CH457" s="40"/>
      <c r="CI457" s="40"/>
      <c r="CJ457" s="40"/>
      <c r="CK457" s="40"/>
      <c r="CL457" s="40"/>
      <c r="CM457" s="40"/>
      <c r="CN457" s="40"/>
      <c r="CO457" s="40"/>
      <c r="CP457" s="40"/>
      <c r="CQ457" s="40"/>
      <c r="CR457" s="40"/>
      <c r="CS457" s="40"/>
      <c r="CT457" s="40"/>
      <c r="CU457" s="40"/>
      <c r="CV457" s="40"/>
      <c r="CW457" s="40"/>
      <c r="CX457" s="40"/>
      <c r="CY457" s="40"/>
      <c r="CZ457" s="40"/>
      <c r="DA457" s="40"/>
      <c r="DB457" s="40"/>
      <c r="DC457" s="40"/>
      <c r="DD457" s="40"/>
      <c r="DE457" s="40"/>
      <c r="DF457" s="40"/>
    </row>
    <row r="458" spans="1:110" s="37" customFormat="1" ht="25.5">
      <c r="A458" s="97">
        <v>366</v>
      </c>
      <c r="B458" s="6"/>
      <c r="C458" s="6" t="s">
        <v>6100</v>
      </c>
      <c r="D458" s="6" t="s">
        <v>5453</v>
      </c>
      <c r="E458" s="6" t="s">
        <v>6101</v>
      </c>
      <c r="F458" s="6" t="s">
        <v>6102</v>
      </c>
      <c r="G458" s="6" t="s">
        <v>3061</v>
      </c>
      <c r="H458" s="246">
        <v>200</v>
      </c>
      <c r="I458" s="241"/>
      <c r="J458" s="241"/>
      <c r="K458" s="103">
        <v>42632</v>
      </c>
      <c r="L458" s="6" t="s">
        <v>6103</v>
      </c>
      <c r="M458" s="6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0"/>
      <c r="BQ458" s="40"/>
      <c r="BR458" s="40"/>
      <c r="BS458" s="40"/>
      <c r="BT458" s="40"/>
      <c r="BU458" s="40"/>
      <c r="BV458" s="40"/>
      <c r="BW458" s="40"/>
      <c r="BX458" s="40"/>
      <c r="BY458" s="40"/>
      <c r="BZ458" s="40"/>
      <c r="CA458" s="40"/>
      <c r="CB458" s="40"/>
      <c r="CC458" s="40"/>
      <c r="CD458" s="40"/>
      <c r="CE458" s="40"/>
      <c r="CF458" s="40"/>
      <c r="CG458" s="40"/>
      <c r="CH458" s="40"/>
      <c r="CI458" s="40"/>
      <c r="CJ458" s="40"/>
      <c r="CK458" s="40"/>
      <c r="CL458" s="40"/>
      <c r="CM458" s="40"/>
      <c r="CN458" s="40"/>
      <c r="CO458" s="40"/>
      <c r="CP458" s="40"/>
      <c r="CQ458" s="40"/>
      <c r="CR458" s="40"/>
      <c r="CS458" s="40"/>
      <c r="CT458" s="40"/>
      <c r="CU458" s="40"/>
      <c r="CV458" s="40"/>
      <c r="CW458" s="40"/>
      <c r="CX458" s="40"/>
      <c r="CY458" s="40"/>
      <c r="CZ458" s="40"/>
      <c r="DA458" s="40"/>
      <c r="DB458" s="40"/>
      <c r="DC458" s="40"/>
      <c r="DD458" s="40"/>
      <c r="DE458" s="40"/>
      <c r="DF458" s="40"/>
    </row>
    <row r="459" spans="1:110" s="37" customFormat="1" ht="12.75">
      <c r="A459" s="97"/>
      <c r="B459" s="6"/>
      <c r="C459" s="6"/>
      <c r="D459" s="6"/>
      <c r="E459" s="6"/>
      <c r="F459" s="6"/>
      <c r="G459" s="6" t="s">
        <v>2690</v>
      </c>
      <c r="H459" s="246">
        <v>3000</v>
      </c>
      <c r="I459" s="241"/>
      <c r="J459" s="241"/>
      <c r="K459" s="6"/>
      <c r="L459" s="6"/>
      <c r="M459" s="6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  <c r="BY459" s="40"/>
      <c r="BZ459" s="40"/>
      <c r="CA459" s="40"/>
      <c r="CB459" s="40"/>
      <c r="CC459" s="40"/>
      <c r="CD459" s="40"/>
      <c r="CE459" s="40"/>
      <c r="CF459" s="40"/>
      <c r="CG459" s="40"/>
      <c r="CH459" s="40"/>
      <c r="CI459" s="40"/>
      <c r="CJ459" s="40"/>
      <c r="CK459" s="40"/>
      <c r="CL459" s="40"/>
      <c r="CM459" s="40"/>
      <c r="CN459" s="40"/>
      <c r="CO459" s="40"/>
      <c r="CP459" s="40"/>
      <c r="CQ459" s="40"/>
      <c r="CR459" s="40"/>
      <c r="CS459" s="40"/>
      <c r="CT459" s="40"/>
      <c r="CU459" s="40"/>
      <c r="CV459" s="40"/>
      <c r="CW459" s="40"/>
      <c r="CX459" s="40"/>
      <c r="CY459" s="40"/>
      <c r="CZ459" s="40"/>
      <c r="DA459" s="40"/>
      <c r="DB459" s="40"/>
      <c r="DC459" s="40"/>
      <c r="DD459" s="40"/>
      <c r="DE459" s="40"/>
      <c r="DF459" s="40"/>
    </row>
    <row r="460" spans="1:110" s="37" customFormat="1" ht="25.5">
      <c r="A460" s="97">
        <v>367</v>
      </c>
      <c r="B460" s="6"/>
      <c r="C460" s="6" t="s">
        <v>6104</v>
      </c>
      <c r="D460" s="6" t="s">
        <v>5066</v>
      </c>
      <c r="E460" s="6" t="s">
        <v>6082</v>
      </c>
      <c r="F460" s="6" t="s">
        <v>6105</v>
      </c>
      <c r="G460" s="6" t="s">
        <v>3061</v>
      </c>
      <c r="H460" s="246">
        <v>200</v>
      </c>
      <c r="I460" s="241"/>
      <c r="J460" s="241"/>
      <c r="K460" s="103">
        <v>42632</v>
      </c>
      <c r="L460" s="6" t="s">
        <v>6106</v>
      </c>
      <c r="M460" s="6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0"/>
      <c r="BQ460" s="40"/>
      <c r="BR460" s="40"/>
      <c r="BS460" s="40"/>
      <c r="BT460" s="40"/>
      <c r="BU460" s="40"/>
      <c r="BV460" s="40"/>
      <c r="BW460" s="40"/>
      <c r="BX460" s="40"/>
      <c r="BY460" s="40"/>
      <c r="BZ460" s="40"/>
      <c r="CA460" s="40"/>
      <c r="CB460" s="40"/>
      <c r="CC460" s="40"/>
      <c r="CD460" s="40"/>
      <c r="CE460" s="40"/>
      <c r="CF460" s="40"/>
      <c r="CG460" s="40"/>
      <c r="CH460" s="40"/>
      <c r="CI460" s="40"/>
      <c r="CJ460" s="40"/>
      <c r="CK460" s="40"/>
      <c r="CL460" s="40"/>
      <c r="CM460" s="40"/>
      <c r="CN460" s="40"/>
      <c r="CO460" s="40"/>
      <c r="CP460" s="40"/>
      <c r="CQ460" s="40"/>
      <c r="CR460" s="40"/>
      <c r="CS460" s="40"/>
      <c r="CT460" s="40"/>
      <c r="CU460" s="40"/>
      <c r="CV460" s="40"/>
      <c r="CW460" s="40"/>
      <c r="CX460" s="40"/>
      <c r="CY460" s="40"/>
      <c r="CZ460" s="40"/>
      <c r="DA460" s="40"/>
      <c r="DB460" s="40"/>
      <c r="DC460" s="40"/>
      <c r="DD460" s="40"/>
      <c r="DE460" s="40"/>
      <c r="DF460" s="40"/>
    </row>
    <row r="461" spans="1:110" s="37" customFormat="1" ht="25.5">
      <c r="A461" s="97">
        <v>368</v>
      </c>
      <c r="B461" s="6"/>
      <c r="C461" s="6" t="s">
        <v>6107</v>
      </c>
      <c r="D461" s="6" t="s">
        <v>5351</v>
      </c>
      <c r="E461" s="6" t="s">
        <v>6108</v>
      </c>
      <c r="F461" s="6" t="s">
        <v>6109</v>
      </c>
      <c r="G461" s="6" t="s">
        <v>2784</v>
      </c>
      <c r="H461" s="246">
        <v>200</v>
      </c>
      <c r="I461" s="241"/>
      <c r="J461" s="241"/>
      <c r="K461" s="103">
        <v>42629</v>
      </c>
      <c r="L461" s="6" t="s">
        <v>6110</v>
      </c>
      <c r="M461" s="6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0"/>
      <c r="BQ461" s="40"/>
      <c r="BR461" s="40"/>
      <c r="BS461" s="40"/>
      <c r="BT461" s="40"/>
      <c r="BU461" s="40"/>
      <c r="BV461" s="40"/>
      <c r="BW461" s="40"/>
      <c r="BX461" s="40"/>
      <c r="BY461" s="40"/>
      <c r="BZ461" s="40"/>
      <c r="CA461" s="40"/>
      <c r="CB461" s="40"/>
      <c r="CC461" s="40"/>
      <c r="CD461" s="40"/>
      <c r="CE461" s="40"/>
      <c r="CF461" s="40"/>
      <c r="CG461" s="40"/>
      <c r="CH461" s="40"/>
      <c r="CI461" s="40"/>
      <c r="CJ461" s="40"/>
      <c r="CK461" s="40"/>
      <c r="CL461" s="40"/>
      <c r="CM461" s="40"/>
      <c r="CN461" s="40"/>
      <c r="CO461" s="40"/>
      <c r="CP461" s="40"/>
      <c r="CQ461" s="40"/>
      <c r="CR461" s="40"/>
      <c r="CS461" s="40"/>
      <c r="CT461" s="40"/>
      <c r="CU461" s="40"/>
      <c r="CV461" s="40"/>
      <c r="CW461" s="40"/>
      <c r="CX461" s="40"/>
      <c r="CY461" s="40"/>
      <c r="CZ461" s="40"/>
      <c r="DA461" s="40"/>
      <c r="DB461" s="40"/>
      <c r="DC461" s="40"/>
      <c r="DD461" s="40"/>
      <c r="DE461" s="40"/>
      <c r="DF461" s="40"/>
    </row>
    <row r="462" spans="1:110" s="37" customFormat="1" ht="12.75">
      <c r="A462" s="97"/>
      <c r="B462" s="6"/>
      <c r="C462" s="6"/>
      <c r="D462" s="6"/>
      <c r="E462" s="6"/>
      <c r="F462" s="6"/>
      <c r="G462" s="6" t="s">
        <v>2859</v>
      </c>
      <c r="H462" s="246">
        <v>3260</v>
      </c>
      <c r="I462" s="241"/>
      <c r="J462" s="241"/>
      <c r="K462" s="6"/>
      <c r="L462" s="6"/>
      <c r="M462" s="6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0"/>
      <c r="BQ462" s="40"/>
      <c r="BR462" s="40"/>
      <c r="BS462" s="40"/>
      <c r="BT462" s="40"/>
      <c r="BU462" s="40"/>
      <c r="BV462" s="40"/>
      <c r="BW462" s="40"/>
      <c r="BX462" s="40"/>
      <c r="BY462" s="40"/>
      <c r="BZ462" s="40"/>
      <c r="CA462" s="40"/>
      <c r="CB462" s="40"/>
      <c r="CC462" s="40"/>
      <c r="CD462" s="40"/>
      <c r="CE462" s="40"/>
      <c r="CF462" s="40"/>
      <c r="CG462" s="40"/>
      <c r="CH462" s="40"/>
      <c r="CI462" s="40"/>
      <c r="CJ462" s="40"/>
      <c r="CK462" s="40"/>
      <c r="CL462" s="40"/>
      <c r="CM462" s="40"/>
      <c r="CN462" s="40"/>
      <c r="CO462" s="40"/>
      <c r="CP462" s="40"/>
      <c r="CQ462" s="40"/>
      <c r="CR462" s="40"/>
      <c r="CS462" s="40"/>
      <c r="CT462" s="40"/>
      <c r="CU462" s="40"/>
      <c r="CV462" s="40"/>
      <c r="CW462" s="40"/>
      <c r="CX462" s="40"/>
      <c r="CY462" s="40"/>
      <c r="CZ462" s="40"/>
      <c r="DA462" s="40"/>
      <c r="DB462" s="40"/>
      <c r="DC462" s="40"/>
      <c r="DD462" s="40"/>
      <c r="DE462" s="40"/>
      <c r="DF462" s="40"/>
    </row>
    <row r="463" spans="1:110" s="37" customFormat="1" ht="25.5">
      <c r="A463" s="97">
        <v>369</v>
      </c>
      <c r="B463" s="6"/>
      <c r="C463" s="6" t="s">
        <v>1981</v>
      </c>
      <c r="D463" s="6" t="s">
        <v>5140</v>
      </c>
      <c r="E463" s="6" t="s">
        <v>6111</v>
      </c>
      <c r="F463" s="6" t="s">
        <v>6112</v>
      </c>
      <c r="G463" s="6" t="s">
        <v>2859</v>
      </c>
      <c r="H463" s="246">
        <v>5000</v>
      </c>
      <c r="I463" s="241"/>
      <c r="J463" s="241"/>
      <c r="K463" s="103">
        <v>42632</v>
      </c>
      <c r="L463" s="6" t="s">
        <v>6113</v>
      </c>
      <c r="M463" s="6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0"/>
      <c r="BQ463" s="40"/>
      <c r="BR463" s="40"/>
      <c r="BS463" s="40"/>
      <c r="BT463" s="40"/>
      <c r="BU463" s="40"/>
      <c r="BV463" s="40"/>
      <c r="BW463" s="40"/>
      <c r="BX463" s="40"/>
      <c r="BY463" s="40"/>
      <c r="BZ463" s="40"/>
      <c r="CA463" s="40"/>
      <c r="CB463" s="40"/>
      <c r="CC463" s="40"/>
      <c r="CD463" s="40"/>
      <c r="CE463" s="40"/>
      <c r="CF463" s="40"/>
      <c r="CG463" s="40"/>
      <c r="CH463" s="40"/>
      <c r="CI463" s="40"/>
      <c r="CJ463" s="40"/>
      <c r="CK463" s="40"/>
      <c r="CL463" s="40"/>
      <c r="CM463" s="40"/>
      <c r="CN463" s="40"/>
      <c r="CO463" s="40"/>
      <c r="CP463" s="40"/>
      <c r="CQ463" s="40"/>
      <c r="CR463" s="40"/>
      <c r="CS463" s="40"/>
      <c r="CT463" s="40"/>
      <c r="CU463" s="40"/>
      <c r="CV463" s="40"/>
      <c r="CW463" s="40"/>
      <c r="CX463" s="40"/>
      <c r="CY463" s="40"/>
      <c r="CZ463" s="40"/>
      <c r="DA463" s="40"/>
      <c r="DB463" s="40"/>
      <c r="DC463" s="40"/>
      <c r="DD463" s="40"/>
      <c r="DE463" s="40"/>
      <c r="DF463" s="40"/>
    </row>
    <row r="464" spans="1:110" s="37" customFormat="1" ht="25.5">
      <c r="A464" s="97">
        <v>370</v>
      </c>
      <c r="B464" s="6"/>
      <c r="C464" s="6" t="s">
        <v>6114</v>
      </c>
      <c r="D464" s="6" t="s">
        <v>5351</v>
      </c>
      <c r="E464" s="6" t="s">
        <v>6115</v>
      </c>
      <c r="F464" s="6" t="s">
        <v>6116</v>
      </c>
      <c r="G464" s="6" t="s">
        <v>6117</v>
      </c>
      <c r="H464" s="241"/>
      <c r="I464" s="241"/>
      <c r="J464" s="246">
        <v>200</v>
      </c>
      <c r="K464" s="103">
        <v>42629</v>
      </c>
      <c r="L464" s="6" t="s">
        <v>6118</v>
      </c>
      <c r="M464" s="6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40"/>
      <c r="BQ464" s="40"/>
      <c r="BR464" s="40"/>
      <c r="BS464" s="40"/>
      <c r="BT464" s="40"/>
      <c r="BU464" s="40"/>
      <c r="BV464" s="40"/>
      <c r="BW464" s="40"/>
      <c r="BX464" s="40"/>
      <c r="BY464" s="40"/>
      <c r="BZ464" s="40"/>
      <c r="CA464" s="40"/>
      <c r="CB464" s="40"/>
      <c r="CC464" s="40"/>
      <c r="CD464" s="40"/>
      <c r="CE464" s="40"/>
      <c r="CF464" s="40"/>
      <c r="CG464" s="40"/>
      <c r="CH464" s="40"/>
      <c r="CI464" s="40"/>
      <c r="CJ464" s="40"/>
      <c r="CK464" s="40"/>
      <c r="CL464" s="40"/>
      <c r="CM464" s="40"/>
      <c r="CN464" s="40"/>
      <c r="CO464" s="40"/>
      <c r="CP464" s="40"/>
      <c r="CQ464" s="40"/>
      <c r="CR464" s="40"/>
      <c r="CS464" s="40"/>
      <c r="CT464" s="40"/>
      <c r="CU464" s="40"/>
      <c r="CV464" s="40"/>
      <c r="CW464" s="40"/>
      <c r="CX464" s="40"/>
      <c r="CY464" s="40"/>
      <c r="CZ464" s="40"/>
      <c r="DA464" s="40"/>
      <c r="DB464" s="40"/>
      <c r="DC464" s="40"/>
      <c r="DD464" s="40"/>
      <c r="DE464" s="40"/>
      <c r="DF464" s="40"/>
    </row>
    <row r="465" spans="1:110" s="37" customFormat="1" ht="12.75">
      <c r="A465" s="97"/>
      <c r="B465" s="6"/>
      <c r="C465" s="6"/>
      <c r="D465" s="6"/>
      <c r="E465" s="6"/>
      <c r="F465" s="6"/>
      <c r="G465" s="6" t="s">
        <v>2690</v>
      </c>
      <c r="H465" s="241"/>
      <c r="I465" s="241"/>
      <c r="J465" s="246">
        <v>5000</v>
      </c>
      <c r="K465" s="103"/>
      <c r="L465" s="6"/>
      <c r="M465" s="6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0"/>
      <c r="BN465" s="40"/>
      <c r="BO465" s="40"/>
      <c r="BP465" s="40"/>
      <c r="BQ465" s="40"/>
      <c r="BR465" s="40"/>
      <c r="BS465" s="40"/>
      <c r="BT465" s="40"/>
      <c r="BU465" s="40"/>
      <c r="BV465" s="40"/>
      <c r="BW465" s="40"/>
      <c r="BX465" s="40"/>
      <c r="BY465" s="40"/>
      <c r="BZ465" s="40"/>
      <c r="CA465" s="40"/>
      <c r="CB465" s="40"/>
      <c r="CC465" s="40"/>
      <c r="CD465" s="40"/>
      <c r="CE465" s="40"/>
      <c r="CF465" s="40"/>
      <c r="CG465" s="40"/>
      <c r="CH465" s="40"/>
      <c r="CI465" s="40"/>
      <c r="CJ465" s="40"/>
      <c r="CK465" s="40"/>
      <c r="CL465" s="40"/>
      <c r="CM465" s="40"/>
      <c r="CN465" s="40"/>
      <c r="CO465" s="40"/>
      <c r="CP465" s="40"/>
      <c r="CQ465" s="40"/>
      <c r="CR465" s="40"/>
      <c r="CS465" s="40"/>
      <c r="CT465" s="40"/>
      <c r="CU465" s="40"/>
      <c r="CV465" s="40"/>
      <c r="CW465" s="40"/>
      <c r="CX465" s="40"/>
      <c r="CY465" s="40"/>
      <c r="CZ465" s="40"/>
      <c r="DA465" s="40"/>
      <c r="DB465" s="40"/>
      <c r="DC465" s="40"/>
      <c r="DD465" s="40"/>
      <c r="DE465" s="40"/>
      <c r="DF465" s="40"/>
    </row>
    <row r="466" spans="1:110" s="37" customFormat="1" ht="25.5">
      <c r="A466" s="97">
        <v>371</v>
      </c>
      <c r="B466" s="6"/>
      <c r="C466" s="6" t="s">
        <v>5508</v>
      </c>
      <c r="D466" s="6" t="s">
        <v>5328</v>
      </c>
      <c r="E466" s="6" t="s">
        <v>6115</v>
      </c>
      <c r="F466" s="6" t="s">
        <v>6116</v>
      </c>
      <c r="G466" s="6" t="s">
        <v>2690</v>
      </c>
      <c r="H466" s="241"/>
      <c r="I466" s="241"/>
      <c r="J466" s="246">
        <v>4700</v>
      </c>
      <c r="K466" s="103">
        <v>42629</v>
      </c>
      <c r="L466" s="6" t="s">
        <v>6119</v>
      </c>
      <c r="M466" s="6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40"/>
      <c r="BQ466" s="40"/>
      <c r="BR466" s="40"/>
      <c r="BS466" s="40"/>
      <c r="BT466" s="40"/>
      <c r="BU466" s="40"/>
      <c r="BV466" s="40"/>
      <c r="BW466" s="40"/>
      <c r="BX466" s="40"/>
      <c r="BY466" s="40"/>
      <c r="BZ466" s="40"/>
      <c r="CA466" s="40"/>
      <c r="CB466" s="40"/>
      <c r="CC466" s="40"/>
      <c r="CD466" s="40"/>
      <c r="CE466" s="40"/>
      <c r="CF466" s="40"/>
      <c r="CG466" s="40"/>
      <c r="CH466" s="40"/>
      <c r="CI466" s="40"/>
      <c r="CJ466" s="40"/>
      <c r="CK466" s="40"/>
      <c r="CL466" s="40"/>
      <c r="CM466" s="40"/>
      <c r="CN466" s="40"/>
      <c r="CO466" s="40"/>
      <c r="CP466" s="40"/>
      <c r="CQ466" s="40"/>
      <c r="CR466" s="40"/>
      <c r="CS466" s="40"/>
      <c r="CT466" s="40"/>
      <c r="CU466" s="40"/>
      <c r="CV466" s="40"/>
      <c r="CW466" s="40"/>
      <c r="CX466" s="40"/>
      <c r="CY466" s="40"/>
      <c r="CZ466" s="40"/>
      <c r="DA466" s="40"/>
      <c r="DB466" s="40"/>
      <c r="DC466" s="40"/>
      <c r="DD466" s="40"/>
      <c r="DE466" s="40"/>
      <c r="DF466" s="40"/>
    </row>
    <row r="467" spans="1:110" s="37" customFormat="1" ht="25.5">
      <c r="A467" s="97">
        <v>372</v>
      </c>
      <c r="B467" s="6"/>
      <c r="C467" s="6" t="s">
        <v>6120</v>
      </c>
      <c r="D467" s="6" t="s">
        <v>5477</v>
      </c>
      <c r="E467" s="6" t="s">
        <v>6115</v>
      </c>
      <c r="F467" s="6" t="s">
        <v>6116</v>
      </c>
      <c r="G467" s="6" t="s">
        <v>6117</v>
      </c>
      <c r="H467" s="241"/>
      <c r="I467" s="241"/>
      <c r="J467" s="246">
        <v>200</v>
      </c>
      <c r="K467" s="103">
        <v>42629</v>
      </c>
      <c r="L467" s="6" t="s">
        <v>6121</v>
      </c>
      <c r="M467" s="6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40"/>
      <c r="BQ467" s="40"/>
      <c r="BR467" s="40"/>
      <c r="BS467" s="40"/>
      <c r="BT467" s="40"/>
      <c r="BU467" s="40"/>
      <c r="BV467" s="40"/>
      <c r="BW467" s="40"/>
      <c r="BX467" s="40"/>
      <c r="BY467" s="40"/>
      <c r="BZ467" s="40"/>
      <c r="CA467" s="40"/>
      <c r="CB467" s="40"/>
      <c r="CC467" s="40"/>
      <c r="CD467" s="40"/>
      <c r="CE467" s="40"/>
      <c r="CF467" s="40"/>
      <c r="CG467" s="40"/>
      <c r="CH467" s="40"/>
      <c r="CI467" s="40"/>
      <c r="CJ467" s="40"/>
      <c r="CK467" s="40"/>
      <c r="CL467" s="40"/>
      <c r="CM467" s="40"/>
      <c r="CN467" s="40"/>
      <c r="CO467" s="40"/>
      <c r="CP467" s="40"/>
      <c r="CQ467" s="40"/>
      <c r="CR467" s="40"/>
      <c r="CS467" s="40"/>
      <c r="CT467" s="40"/>
      <c r="CU467" s="40"/>
      <c r="CV467" s="40"/>
      <c r="CW467" s="40"/>
      <c r="CX467" s="40"/>
      <c r="CY467" s="40"/>
      <c r="CZ467" s="40"/>
      <c r="DA467" s="40"/>
      <c r="DB467" s="40"/>
      <c r="DC467" s="40"/>
      <c r="DD467" s="40"/>
      <c r="DE467" s="40"/>
      <c r="DF467" s="40"/>
    </row>
    <row r="468" spans="1:110" s="37" customFormat="1" ht="12.75">
      <c r="A468" s="97"/>
      <c r="B468" s="6"/>
      <c r="C468" s="6"/>
      <c r="D468" s="6"/>
      <c r="E468" s="6"/>
      <c r="F468" s="6"/>
      <c r="G468" s="6" t="s">
        <v>2690</v>
      </c>
      <c r="H468" s="241"/>
      <c r="I468" s="241"/>
      <c r="J468" s="246">
        <v>5000</v>
      </c>
      <c r="K468" s="103"/>
      <c r="L468" s="6"/>
      <c r="M468" s="6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40"/>
      <c r="BN468" s="40"/>
      <c r="BO468" s="40"/>
      <c r="BP468" s="40"/>
      <c r="BQ468" s="40"/>
      <c r="BR468" s="40"/>
      <c r="BS468" s="40"/>
      <c r="BT468" s="40"/>
      <c r="BU468" s="40"/>
      <c r="BV468" s="40"/>
      <c r="BW468" s="40"/>
      <c r="BX468" s="40"/>
      <c r="BY468" s="40"/>
      <c r="BZ468" s="40"/>
      <c r="CA468" s="40"/>
      <c r="CB468" s="40"/>
      <c r="CC468" s="40"/>
      <c r="CD468" s="40"/>
      <c r="CE468" s="40"/>
      <c r="CF468" s="40"/>
      <c r="CG468" s="40"/>
      <c r="CH468" s="40"/>
      <c r="CI468" s="40"/>
      <c r="CJ468" s="40"/>
      <c r="CK468" s="40"/>
      <c r="CL468" s="40"/>
      <c r="CM468" s="40"/>
      <c r="CN468" s="40"/>
      <c r="CO468" s="40"/>
      <c r="CP468" s="40"/>
      <c r="CQ468" s="40"/>
      <c r="CR468" s="40"/>
      <c r="CS468" s="40"/>
      <c r="CT468" s="40"/>
      <c r="CU468" s="40"/>
      <c r="CV468" s="40"/>
      <c r="CW468" s="40"/>
      <c r="CX468" s="40"/>
      <c r="CY468" s="40"/>
      <c r="CZ468" s="40"/>
      <c r="DA468" s="40"/>
      <c r="DB468" s="40"/>
      <c r="DC468" s="40"/>
      <c r="DD468" s="40"/>
      <c r="DE468" s="40"/>
      <c r="DF468" s="40"/>
    </row>
    <row r="469" spans="1:110" s="37" customFormat="1" ht="25.5">
      <c r="A469" s="97">
        <v>373</v>
      </c>
      <c r="B469" s="6"/>
      <c r="C469" s="6" t="s">
        <v>6122</v>
      </c>
      <c r="D469" s="6" t="s">
        <v>5477</v>
      </c>
      <c r="E469" s="6" t="s">
        <v>6123</v>
      </c>
      <c r="F469" s="6" t="s">
        <v>6124</v>
      </c>
      <c r="G469" s="6" t="s">
        <v>2784</v>
      </c>
      <c r="H469" s="241"/>
      <c r="I469" s="241"/>
      <c r="J469" s="246">
        <v>3691</v>
      </c>
      <c r="K469" s="103">
        <v>42629</v>
      </c>
      <c r="L469" s="6" t="s">
        <v>6125</v>
      </c>
      <c r="M469" s="6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40"/>
      <c r="BQ469" s="40"/>
      <c r="BR469" s="40"/>
      <c r="BS469" s="40"/>
      <c r="BT469" s="40"/>
      <c r="BU469" s="40"/>
      <c r="BV469" s="40"/>
      <c r="BW469" s="40"/>
      <c r="BX469" s="40"/>
      <c r="BY469" s="40"/>
      <c r="BZ469" s="40"/>
      <c r="CA469" s="40"/>
      <c r="CB469" s="40"/>
      <c r="CC469" s="40"/>
      <c r="CD469" s="40"/>
      <c r="CE469" s="40"/>
      <c r="CF469" s="40"/>
      <c r="CG469" s="40"/>
      <c r="CH469" s="40"/>
      <c r="CI469" s="40"/>
      <c r="CJ469" s="40"/>
      <c r="CK469" s="40"/>
      <c r="CL469" s="40"/>
      <c r="CM469" s="40"/>
      <c r="CN469" s="40"/>
      <c r="CO469" s="40"/>
      <c r="CP469" s="40"/>
      <c r="CQ469" s="40"/>
      <c r="CR469" s="40"/>
      <c r="CS469" s="40"/>
      <c r="CT469" s="40"/>
      <c r="CU469" s="40"/>
      <c r="CV469" s="40"/>
      <c r="CW469" s="40"/>
      <c r="CX469" s="40"/>
      <c r="CY469" s="40"/>
      <c r="CZ469" s="40"/>
      <c r="DA469" s="40"/>
      <c r="DB469" s="40"/>
      <c r="DC469" s="40"/>
      <c r="DD469" s="40"/>
      <c r="DE469" s="40"/>
      <c r="DF469" s="40"/>
    </row>
    <row r="470" spans="1:110" s="37" customFormat="1" ht="25.5">
      <c r="A470" s="97">
        <v>374</v>
      </c>
      <c r="B470" s="6"/>
      <c r="C470" s="6" t="s">
        <v>6126</v>
      </c>
      <c r="D470" s="6" t="s">
        <v>5477</v>
      </c>
      <c r="E470" s="6" t="s">
        <v>6127</v>
      </c>
      <c r="F470" s="6" t="s">
        <v>6128</v>
      </c>
      <c r="G470" s="6" t="s">
        <v>2784</v>
      </c>
      <c r="H470" s="241"/>
      <c r="I470" s="241"/>
      <c r="J470" s="246">
        <v>1766</v>
      </c>
      <c r="K470" s="103">
        <v>42629</v>
      </c>
      <c r="L470" s="6" t="s">
        <v>6129</v>
      </c>
      <c r="M470" s="6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40"/>
      <c r="BN470" s="40"/>
      <c r="BO470" s="40"/>
      <c r="BP470" s="40"/>
      <c r="BQ470" s="40"/>
      <c r="BR470" s="40"/>
      <c r="BS470" s="40"/>
      <c r="BT470" s="40"/>
      <c r="BU470" s="40"/>
      <c r="BV470" s="40"/>
      <c r="BW470" s="40"/>
      <c r="BX470" s="40"/>
      <c r="BY470" s="40"/>
      <c r="BZ470" s="40"/>
      <c r="CA470" s="40"/>
      <c r="CB470" s="40"/>
      <c r="CC470" s="40"/>
      <c r="CD470" s="40"/>
      <c r="CE470" s="40"/>
      <c r="CF470" s="40"/>
      <c r="CG470" s="40"/>
      <c r="CH470" s="40"/>
      <c r="CI470" s="40"/>
      <c r="CJ470" s="40"/>
      <c r="CK470" s="40"/>
      <c r="CL470" s="40"/>
      <c r="CM470" s="40"/>
      <c r="CN470" s="40"/>
      <c r="CO470" s="40"/>
      <c r="CP470" s="40"/>
      <c r="CQ470" s="40"/>
      <c r="CR470" s="40"/>
      <c r="CS470" s="40"/>
      <c r="CT470" s="40"/>
      <c r="CU470" s="40"/>
      <c r="CV470" s="40"/>
      <c r="CW470" s="40"/>
      <c r="CX470" s="40"/>
      <c r="CY470" s="40"/>
      <c r="CZ470" s="40"/>
      <c r="DA470" s="40"/>
      <c r="DB470" s="40"/>
      <c r="DC470" s="40"/>
      <c r="DD470" s="40"/>
      <c r="DE470" s="40"/>
      <c r="DF470" s="40"/>
    </row>
    <row r="471" spans="1:110" s="37" customFormat="1" ht="25.5">
      <c r="A471" s="97">
        <v>375</v>
      </c>
      <c r="B471" s="6"/>
      <c r="C471" s="6" t="s">
        <v>6130</v>
      </c>
      <c r="D471" s="6" t="s">
        <v>5245</v>
      </c>
      <c r="E471" s="6" t="s">
        <v>6131</v>
      </c>
      <c r="F471" s="6" t="s">
        <v>6132</v>
      </c>
      <c r="G471" s="6" t="s">
        <v>3061</v>
      </c>
      <c r="H471" s="241"/>
      <c r="I471" s="241"/>
      <c r="J471" s="246">
        <v>200</v>
      </c>
      <c r="K471" s="103">
        <v>42632</v>
      </c>
      <c r="L471" s="6" t="s">
        <v>6133</v>
      </c>
      <c r="M471" s="6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40"/>
      <c r="BQ471" s="40"/>
      <c r="BR471" s="40"/>
      <c r="BS471" s="40"/>
      <c r="BT471" s="40"/>
      <c r="BU471" s="40"/>
      <c r="BV471" s="40"/>
      <c r="BW471" s="40"/>
      <c r="BX471" s="40"/>
      <c r="BY471" s="40"/>
      <c r="BZ471" s="40"/>
      <c r="CA471" s="40"/>
      <c r="CB471" s="40"/>
      <c r="CC471" s="40"/>
      <c r="CD471" s="40"/>
      <c r="CE471" s="40"/>
      <c r="CF471" s="40"/>
      <c r="CG471" s="40"/>
      <c r="CH471" s="40"/>
      <c r="CI471" s="40"/>
      <c r="CJ471" s="40"/>
      <c r="CK471" s="40"/>
      <c r="CL471" s="40"/>
      <c r="CM471" s="40"/>
      <c r="CN471" s="40"/>
      <c r="CO471" s="40"/>
      <c r="CP471" s="40"/>
      <c r="CQ471" s="40"/>
      <c r="CR471" s="40"/>
      <c r="CS471" s="40"/>
      <c r="CT471" s="40"/>
      <c r="CU471" s="40"/>
      <c r="CV471" s="40"/>
      <c r="CW471" s="40"/>
      <c r="CX471" s="40"/>
      <c r="CY471" s="40"/>
      <c r="CZ471" s="40"/>
      <c r="DA471" s="40"/>
      <c r="DB471" s="40"/>
      <c r="DC471" s="40"/>
      <c r="DD471" s="40"/>
      <c r="DE471" s="40"/>
      <c r="DF471" s="40"/>
    </row>
    <row r="472" spans="1:110" s="37" customFormat="1" ht="12.75">
      <c r="A472" s="97"/>
      <c r="B472" s="6"/>
      <c r="C472" s="6"/>
      <c r="D472" s="6"/>
      <c r="E472" s="6"/>
      <c r="F472" s="6"/>
      <c r="G472" s="6" t="s">
        <v>5117</v>
      </c>
      <c r="H472" s="246">
        <v>1109</v>
      </c>
      <c r="I472" s="241"/>
      <c r="J472" s="241"/>
      <c r="K472" s="6"/>
      <c r="L472" s="6"/>
      <c r="M472" s="6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0"/>
      <c r="BP472" s="40"/>
      <c r="BQ472" s="40"/>
      <c r="BR472" s="40"/>
      <c r="BS472" s="40"/>
      <c r="BT472" s="40"/>
      <c r="BU472" s="40"/>
      <c r="BV472" s="40"/>
      <c r="BW472" s="40"/>
      <c r="BX472" s="40"/>
      <c r="BY472" s="40"/>
      <c r="BZ472" s="40"/>
      <c r="CA472" s="40"/>
      <c r="CB472" s="40"/>
      <c r="CC472" s="40"/>
      <c r="CD472" s="40"/>
      <c r="CE472" s="40"/>
      <c r="CF472" s="40"/>
      <c r="CG472" s="40"/>
      <c r="CH472" s="40"/>
      <c r="CI472" s="40"/>
      <c r="CJ472" s="40"/>
      <c r="CK472" s="40"/>
      <c r="CL472" s="40"/>
      <c r="CM472" s="40"/>
      <c r="CN472" s="40"/>
      <c r="CO472" s="40"/>
      <c r="CP472" s="40"/>
      <c r="CQ472" s="40"/>
      <c r="CR472" s="40"/>
      <c r="CS472" s="40"/>
      <c r="CT472" s="40"/>
      <c r="CU472" s="40"/>
      <c r="CV472" s="40"/>
      <c r="CW472" s="40"/>
      <c r="CX472" s="40"/>
      <c r="CY472" s="40"/>
      <c r="CZ472" s="40"/>
      <c r="DA472" s="40"/>
      <c r="DB472" s="40"/>
      <c r="DC472" s="40"/>
      <c r="DD472" s="40"/>
      <c r="DE472" s="40"/>
      <c r="DF472" s="40"/>
    </row>
    <row r="473" spans="1:110" s="37" customFormat="1" ht="25.5">
      <c r="A473" s="97">
        <v>376</v>
      </c>
      <c r="B473" s="6"/>
      <c r="C473" s="6" t="s">
        <v>6134</v>
      </c>
      <c r="D473" s="6" t="s">
        <v>5245</v>
      </c>
      <c r="E473" s="6" t="s">
        <v>6135</v>
      </c>
      <c r="F473" s="6" t="s">
        <v>6132</v>
      </c>
      <c r="G473" s="6" t="s">
        <v>2784</v>
      </c>
      <c r="H473" s="246">
        <v>200</v>
      </c>
      <c r="I473" s="241"/>
      <c r="J473" s="241"/>
      <c r="K473" s="103">
        <v>42632</v>
      </c>
      <c r="L473" s="6" t="s">
        <v>6136</v>
      </c>
      <c r="M473" s="6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40"/>
      <c r="BQ473" s="40"/>
      <c r="BR473" s="40"/>
      <c r="BS473" s="40"/>
      <c r="BT473" s="40"/>
      <c r="BU473" s="40"/>
      <c r="BV473" s="40"/>
      <c r="BW473" s="40"/>
      <c r="BX473" s="40"/>
      <c r="BY473" s="40"/>
      <c r="BZ473" s="40"/>
      <c r="CA473" s="40"/>
      <c r="CB473" s="40"/>
      <c r="CC473" s="40"/>
      <c r="CD473" s="40"/>
      <c r="CE473" s="40"/>
      <c r="CF473" s="40"/>
      <c r="CG473" s="40"/>
      <c r="CH473" s="40"/>
      <c r="CI473" s="40"/>
      <c r="CJ473" s="40"/>
      <c r="CK473" s="40"/>
      <c r="CL473" s="40"/>
      <c r="CM473" s="40"/>
      <c r="CN473" s="40"/>
      <c r="CO473" s="40"/>
      <c r="CP473" s="40"/>
      <c r="CQ473" s="40"/>
      <c r="CR473" s="40"/>
      <c r="CS473" s="40"/>
      <c r="CT473" s="40"/>
      <c r="CU473" s="40"/>
      <c r="CV473" s="40"/>
      <c r="CW473" s="40"/>
      <c r="CX473" s="40"/>
      <c r="CY473" s="40"/>
      <c r="CZ473" s="40"/>
      <c r="DA473" s="40"/>
      <c r="DB473" s="40"/>
      <c r="DC473" s="40"/>
      <c r="DD473" s="40"/>
      <c r="DE473" s="40"/>
      <c r="DF473" s="40"/>
    </row>
    <row r="474" spans="1:110" s="37" customFormat="1" ht="25.5">
      <c r="A474" s="97">
        <v>377</v>
      </c>
      <c r="B474" s="6"/>
      <c r="C474" s="6" t="s">
        <v>6137</v>
      </c>
      <c r="D474" s="6" t="s">
        <v>5272</v>
      </c>
      <c r="E474" s="6" t="s">
        <v>6138</v>
      </c>
      <c r="F474" s="6" t="s">
        <v>6139</v>
      </c>
      <c r="G474" s="6" t="s">
        <v>2859</v>
      </c>
      <c r="H474" s="241"/>
      <c r="I474" s="241"/>
      <c r="J474" s="246">
        <v>1000</v>
      </c>
      <c r="K474" s="103">
        <v>42628</v>
      </c>
      <c r="L474" s="6" t="s">
        <v>6140</v>
      </c>
      <c r="M474" s="6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40"/>
      <c r="BQ474" s="40"/>
      <c r="BR474" s="40"/>
      <c r="BS474" s="40"/>
      <c r="BT474" s="40"/>
      <c r="BU474" s="40"/>
      <c r="BV474" s="40"/>
      <c r="BW474" s="40"/>
      <c r="BX474" s="40"/>
      <c r="BY474" s="40"/>
      <c r="BZ474" s="40"/>
      <c r="CA474" s="40"/>
      <c r="CB474" s="40"/>
      <c r="CC474" s="40"/>
      <c r="CD474" s="40"/>
      <c r="CE474" s="40"/>
      <c r="CF474" s="40"/>
      <c r="CG474" s="40"/>
      <c r="CH474" s="40"/>
      <c r="CI474" s="40"/>
      <c r="CJ474" s="40"/>
      <c r="CK474" s="40"/>
      <c r="CL474" s="40"/>
      <c r="CM474" s="40"/>
      <c r="CN474" s="40"/>
      <c r="CO474" s="40"/>
      <c r="CP474" s="40"/>
      <c r="CQ474" s="40"/>
      <c r="CR474" s="40"/>
      <c r="CS474" s="40"/>
      <c r="CT474" s="40"/>
      <c r="CU474" s="40"/>
      <c r="CV474" s="40"/>
      <c r="CW474" s="40"/>
      <c r="CX474" s="40"/>
      <c r="CY474" s="40"/>
      <c r="CZ474" s="40"/>
      <c r="DA474" s="40"/>
      <c r="DB474" s="40"/>
      <c r="DC474" s="40"/>
      <c r="DD474" s="40"/>
      <c r="DE474" s="40"/>
      <c r="DF474" s="40"/>
    </row>
    <row r="475" spans="1:110" s="37" customFormat="1" ht="25.5">
      <c r="A475" s="97">
        <v>381</v>
      </c>
      <c r="B475" s="6"/>
      <c r="C475" s="6" t="s">
        <v>6141</v>
      </c>
      <c r="D475" s="6" t="s">
        <v>5076</v>
      </c>
      <c r="E475" s="6" t="s">
        <v>6142</v>
      </c>
      <c r="F475" s="6" t="s">
        <v>6143</v>
      </c>
      <c r="G475" s="6" t="s">
        <v>2784</v>
      </c>
      <c r="H475" s="246">
        <v>200</v>
      </c>
      <c r="I475" s="241"/>
      <c r="J475" s="241"/>
      <c r="K475" s="103">
        <v>42632</v>
      </c>
      <c r="L475" s="6" t="s">
        <v>6144</v>
      </c>
      <c r="M475" s="6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40"/>
      <c r="BQ475" s="40"/>
      <c r="BR475" s="40"/>
      <c r="BS475" s="40"/>
      <c r="BT475" s="40"/>
      <c r="BU475" s="40"/>
      <c r="BV475" s="40"/>
      <c r="BW475" s="40"/>
      <c r="BX475" s="40"/>
      <c r="BY475" s="40"/>
      <c r="BZ475" s="40"/>
      <c r="CA475" s="40"/>
      <c r="CB475" s="40"/>
      <c r="CC475" s="40"/>
      <c r="CD475" s="40"/>
      <c r="CE475" s="40"/>
      <c r="CF475" s="40"/>
      <c r="CG475" s="40"/>
      <c r="CH475" s="40"/>
      <c r="CI475" s="40"/>
      <c r="CJ475" s="40"/>
      <c r="CK475" s="40"/>
      <c r="CL475" s="40"/>
      <c r="CM475" s="40"/>
      <c r="CN475" s="40"/>
      <c r="CO475" s="40"/>
      <c r="CP475" s="40"/>
      <c r="CQ475" s="40"/>
      <c r="CR475" s="40"/>
      <c r="CS475" s="40"/>
      <c r="CT475" s="40"/>
      <c r="CU475" s="40"/>
      <c r="CV475" s="40"/>
      <c r="CW475" s="40"/>
      <c r="CX475" s="40"/>
      <c r="CY475" s="40"/>
      <c r="CZ475" s="40"/>
      <c r="DA475" s="40"/>
      <c r="DB475" s="40"/>
      <c r="DC475" s="40"/>
      <c r="DD475" s="40"/>
      <c r="DE475" s="40"/>
      <c r="DF475" s="40"/>
    </row>
    <row r="476" spans="1:110" s="37" customFormat="1" ht="25.5">
      <c r="A476" s="97">
        <v>382</v>
      </c>
      <c r="B476" s="6"/>
      <c r="C476" s="6" t="s">
        <v>6145</v>
      </c>
      <c r="D476" s="6" t="s">
        <v>5272</v>
      </c>
      <c r="E476" s="6" t="s">
        <v>6146</v>
      </c>
      <c r="F476" s="6" t="s">
        <v>6147</v>
      </c>
      <c r="G476" s="6" t="s">
        <v>2690</v>
      </c>
      <c r="H476" s="246">
        <v>7314</v>
      </c>
      <c r="I476" s="241"/>
      <c r="J476" s="241"/>
      <c r="K476" s="103">
        <v>42628</v>
      </c>
      <c r="L476" s="6" t="s">
        <v>6148</v>
      </c>
      <c r="M476" s="6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0"/>
      <c r="BN476" s="40"/>
      <c r="BO476" s="40"/>
      <c r="BP476" s="40"/>
      <c r="BQ476" s="40"/>
      <c r="BR476" s="40"/>
      <c r="BS476" s="40"/>
      <c r="BT476" s="40"/>
      <c r="BU476" s="40"/>
      <c r="BV476" s="40"/>
      <c r="BW476" s="40"/>
      <c r="BX476" s="40"/>
      <c r="BY476" s="40"/>
      <c r="BZ476" s="40"/>
      <c r="CA476" s="40"/>
      <c r="CB476" s="40"/>
      <c r="CC476" s="40"/>
      <c r="CD476" s="40"/>
      <c r="CE476" s="40"/>
      <c r="CF476" s="40"/>
      <c r="CG476" s="40"/>
      <c r="CH476" s="40"/>
      <c r="CI476" s="40"/>
      <c r="CJ476" s="40"/>
      <c r="CK476" s="40"/>
      <c r="CL476" s="40"/>
      <c r="CM476" s="40"/>
      <c r="CN476" s="40"/>
      <c r="CO476" s="40"/>
      <c r="CP476" s="40"/>
      <c r="CQ476" s="40"/>
      <c r="CR476" s="40"/>
      <c r="CS476" s="40"/>
      <c r="CT476" s="40"/>
      <c r="CU476" s="40"/>
      <c r="CV476" s="40"/>
      <c r="CW476" s="40"/>
      <c r="CX476" s="40"/>
      <c r="CY476" s="40"/>
      <c r="CZ476" s="40"/>
      <c r="DA476" s="40"/>
      <c r="DB476" s="40"/>
      <c r="DC476" s="40"/>
      <c r="DD476" s="40"/>
      <c r="DE476" s="40"/>
      <c r="DF476" s="40"/>
    </row>
    <row r="477" spans="1:110" s="37" customFormat="1" ht="25.5">
      <c r="A477" s="97">
        <v>383</v>
      </c>
      <c r="B477" s="6"/>
      <c r="C477" s="6" t="s">
        <v>5297</v>
      </c>
      <c r="D477" s="6" t="s">
        <v>5272</v>
      </c>
      <c r="E477" s="6" t="s">
        <v>5298</v>
      </c>
      <c r="F477" s="6" t="s">
        <v>6149</v>
      </c>
      <c r="G477" s="6" t="s">
        <v>5278</v>
      </c>
      <c r="H477" s="246">
        <v>59520</v>
      </c>
      <c r="I477" s="241"/>
      <c r="J477" s="241"/>
      <c r="K477" s="103">
        <v>42632</v>
      </c>
      <c r="L477" s="6" t="s">
        <v>6150</v>
      </c>
      <c r="M477" s="6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  <c r="BT477" s="40"/>
      <c r="BU477" s="40"/>
      <c r="BV477" s="40"/>
      <c r="BW477" s="40"/>
      <c r="BX477" s="40"/>
      <c r="BY477" s="40"/>
      <c r="BZ477" s="40"/>
      <c r="CA477" s="40"/>
      <c r="CB477" s="40"/>
      <c r="CC477" s="40"/>
      <c r="CD477" s="40"/>
      <c r="CE477" s="40"/>
      <c r="CF477" s="40"/>
      <c r="CG477" s="40"/>
      <c r="CH477" s="40"/>
      <c r="CI477" s="40"/>
      <c r="CJ477" s="40"/>
      <c r="CK477" s="40"/>
      <c r="CL477" s="40"/>
      <c r="CM477" s="40"/>
      <c r="CN477" s="40"/>
      <c r="CO477" s="40"/>
      <c r="CP477" s="40"/>
      <c r="CQ477" s="40"/>
      <c r="CR477" s="40"/>
      <c r="CS477" s="40"/>
      <c r="CT477" s="40"/>
      <c r="CU477" s="40"/>
      <c r="CV477" s="40"/>
      <c r="CW477" s="40"/>
      <c r="CX477" s="40"/>
      <c r="CY477" s="40"/>
      <c r="CZ477" s="40"/>
      <c r="DA477" s="40"/>
      <c r="DB477" s="40"/>
      <c r="DC477" s="40"/>
      <c r="DD477" s="40"/>
      <c r="DE477" s="40"/>
      <c r="DF477" s="40"/>
    </row>
    <row r="478" spans="1:110" s="37" customFormat="1" ht="25.5">
      <c r="A478" s="97"/>
      <c r="B478" s="6"/>
      <c r="C478" s="6" t="s">
        <v>5277</v>
      </c>
      <c r="D478" s="6" t="s">
        <v>285</v>
      </c>
      <c r="E478" s="6"/>
      <c r="F478" s="6"/>
      <c r="G478" s="6" t="s">
        <v>5278</v>
      </c>
      <c r="H478" s="246">
        <v>59520</v>
      </c>
      <c r="I478" s="241"/>
      <c r="J478" s="241"/>
      <c r="K478" s="6"/>
      <c r="L478" s="6"/>
      <c r="M478" s="6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40"/>
      <c r="BN478" s="40"/>
      <c r="BO478" s="40"/>
      <c r="BP478" s="40"/>
      <c r="BQ478" s="40"/>
      <c r="BR478" s="40"/>
      <c r="BS478" s="40"/>
      <c r="BT478" s="40"/>
      <c r="BU478" s="40"/>
      <c r="BV478" s="40"/>
      <c r="BW478" s="40"/>
      <c r="BX478" s="40"/>
      <c r="BY478" s="40"/>
      <c r="BZ478" s="40"/>
      <c r="CA478" s="40"/>
      <c r="CB478" s="40"/>
      <c r="CC478" s="40"/>
      <c r="CD478" s="40"/>
      <c r="CE478" s="40"/>
      <c r="CF478" s="40"/>
      <c r="CG478" s="40"/>
      <c r="CH478" s="40"/>
      <c r="CI478" s="40"/>
      <c r="CJ478" s="40"/>
      <c r="CK478" s="40"/>
      <c r="CL478" s="40"/>
      <c r="CM478" s="40"/>
      <c r="CN478" s="40"/>
      <c r="CO478" s="40"/>
      <c r="CP478" s="40"/>
      <c r="CQ478" s="40"/>
      <c r="CR478" s="40"/>
      <c r="CS478" s="40"/>
      <c r="CT478" s="40"/>
      <c r="CU478" s="40"/>
      <c r="CV478" s="40"/>
      <c r="CW478" s="40"/>
      <c r="CX478" s="40"/>
      <c r="CY478" s="40"/>
      <c r="CZ478" s="40"/>
      <c r="DA478" s="40"/>
      <c r="DB478" s="40"/>
      <c r="DC478" s="40"/>
      <c r="DD478" s="40"/>
      <c r="DE478" s="40"/>
      <c r="DF478" s="40"/>
    </row>
    <row r="479" spans="1:110" s="37" customFormat="1" ht="25.5">
      <c r="A479" s="97">
        <v>384</v>
      </c>
      <c r="B479" s="6"/>
      <c r="C479" s="6" t="s">
        <v>5297</v>
      </c>
      <c r="D479" s="6" t="s">
        <v>5272</v>
      </c>
      <c r="E479" s="6" t="s">
        <v>5298</v>
      </c>
      <c r="F479" s="6" t="s">
        <v>6151</v>
      </c>
      <c r="G479" s="6" t="s">
        <v>6152</v>
      </c>
      <c r="H479" s="246">
        <v>120</v>
      </c>
      <c r="I479" s="241"/>
      <c r="J479" s="241"/>
      <c r="K479" s="103">
        <v>42632</v>
      </c>
      <c r="L479" s="6" t="s">
        <v>6153</v>
      </c>
      <c r="M479" s="6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40"/>
      <c r="BQ479" s="40"/>
      <c r="BR479" s="40"/>
      <c r="BS479" s="40"/>
      <c r="BT479" s="40"/>
      <c r="BU479" s="40"/>
      <c r="BV479" s="40"/>
      <c r="BW479" s="40"/>
      <c r="BX479" s="40"/>
      <c r="BY479" s="40"/>
      <c r="BZ479" s="40"/>
      <c r="CA479" s="40"/>
      <c r="CB479" s="40"/>
      <c r="CC479" s="40"/>
      <c r="CD479" s="40"/>
      <c r="CE479" s="40"/>
      <c r="CF479" s="40"/>
      <c r="CG479" s="40"/>
      <c r="CH479" s="40"/>
      <c r="CI479" s="40"/>
      <c r="CJ479" s="40"/>
      <c r="CK479" s="40"/>
      <c r="CL479" s="40"/>
      <c r="CM479" s="40"/>
      <c r="CN479" s="40"/>
      <c r="CO479" s="40"/>
      <c r="CP479" s="40"/>
      <c r="CQ479" s="40"/>
      <c r="CR479" s="40"/>
      <c r="CS479" s="40"/>
      <c r="CT479" s="40"/>
      <c r="CU479" s="40"/>
      <c r="CV479" s="40"/>
      <c r="CW479" s="40"/>
      <c r="CX479" s="40"/>
      <c r="CY479" s="40"/>
      <c r="CZ479" s="40"/>
      <c r="DA479" s="40"/>
      <c r="DB479" s="40"/>
      <c r="DC479" s="40"/>
      <c r="DD479" s="40"/>
      <c r="DE479" s="40"/>
      <c r="DF479" s="40"/>
    </row>
    <row r="480" spans="1:110" s="37" customFormat="1" ht="25.5">
      <c r="A480" s="97">
        <v>385</v>
      </c>
      <c r="B480" s="6"/>
      <c r="C480" s="6" t="s">
        <v>5297</v>
      </c>
      <c r="D480" s="6" t="s">
        <v>5272</v>
      </c>
      <c r="E480" s="6" t="s">
        <v>5298</v>
      </c>
      <c r="F480" s="6" t="s">
        <v>5299</v>
      </c>
      <c r="G480" s="6" t="s">
        <v>5278</v>
      </c>
      <c r="H480" s="246">
        <v>12400</v>
      </c>
      <c r="I480" s="241"/>
      <c r="J480" s="241"/>
      <c r="K480" s="103">
        <v>42632</v>
      </c>
      <c r="L480" s="6" t="s">
        <v>6154</v>
      </c>
      <c r="M480" s="6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  <c r="BI480" s="40"/>
      <c r="BJ480" s="40"/>
      <c r="BK480" s="40"/>
      <c r="BL480" s="40"/>
      <c r="BM480" s="40"/>
      <c r="BN480" s="40"/>
      <c r="BO480" s="40"/>
      <c r="BP480" s="40"/>
      <c r="BQ480" s="40"/>
      <c r="BR480" s="40"/>
      <c r="BS480" s="40"/>
      <c r="BT480" s="40"/>
      <c r="BU480" s="40"/>
      <c r="BV480" s="40"/>
      <c r="BW480" s="40"/>
      <c r="BX480" s="40"/>
      <c r="BY480" s="40"/>
      <c r="BZ480" s="40"/>
      <c r="CA480" s="40"/>
      <c r="CB480" s="40"/>
      <c r="CC480" s="40"/>
      <c r="CD480" s="40"/>
      <c r="CE480" s="40"/>
      <c r="CF480" s="40"/>
      <c r="CG480" s="40"/>
      <c r="CH480" s="40"/>
      <c r="CI480" s="40"/>
      <c r="CJ480" s="40"/>
      <c r="CK480" s="40"/>
      <c r="CL480" s="40"/>
      <c r="CM480" s="40"/>
      <c r="CN480" s="40"/>
      <c r="CO480" s="40"/>
      <c r="CP480" s="40"/>
      <c r="CQ480" s="40"/>
      <c r="CR480" s="40"/>
      <c r="CS480" s="40"/>
      <c r="CT480" s="40"/>
      <c r="CU480" s="40"/>
      <c r="CV480" s="40"/>
      <c r="CW480" s="40"/>
      <c r="CX480" s="40"/>
      <c r="CY480" s="40"/>
      <c r="CZ480" s="40"/>
      <c r="DA480" s="40"/>
      <c r="DB480" s="40"/>
      <c r="DC480" s="40"/>
      <c r="DD480" s="40"/>
      <c r="DE480" s="40"/>
      <c r="DF480" s="40"/>
    </row>
    <row r="481" spans="1:110" s="37" customFormat="1" ht="25.5">
      <c r="A481" s="97">
        <v>386</v>
      </c>
      <c r="B481" s="6"/>
      <c r="C481" s="6" t="s">
        <v>5476</v>
      </c>
      <c r="D481" s="6" t="s">
        <v>5089</v>
      </c>
      <c r="E481" s="6" t="s">
        <v>6155</v>
      </c>
      <c r="F481" s="6" t="s">
        <v>6156</v>
      </c>
      <c r="G481" s="6" t="s">
        <v>3061</v>
      </c>
      <c r="H481" s="246">
        <v>200</v>
      </c>
      <c r="I481" s="241"/>
      <c r="J481" s="241"/>
      <c r="K481" s="103">
        <v>42633</v>
      </c>
      <c r="L481" s="6" t="s">
        <v>6157</v>
      </c>
      <c r="M481" s="6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40"/>
      <c r="BQ481" s="40"/>
      <c r="BR481" s="40"/>
      <c r="BS481" s="40"/>
      <c r="BT481" s="40"/>
      <c r="BU481" s="40"/>
      <c r="BV481" s="40"/>
      <c r="BW481" s="40"/>
      <c r="BX481" s="40"/>
      <c r="BY481" s="40"/>
      <c r="BZ481" s="40"/>
      <c r="CA481" s="40"/>
      <c r="CB481" s="40"/>
      <c r="CC481" s="40"/>
      <c r="CD481" s="40"/>
      <c r="CE481" s="40"/>
      <c r="CF481" s="40"/>
      <c r="CG481" s="40"/>
      <c r="CH481" s="40"/>
      <c r="CI481" s="40"/>
      <c r="CJ481" s="40"/>
      <c r="CK481" s="40"/>
      <c r="CL481" s="40"/>
      <c r="CM481" s="40"/>
      <c r="CN481" s="40"/>
      <c r="CO481" s="40"/>
      <c r="CP481" s="40"/>
      <c r="CQ481" s="40"/>
      <c r="CR481" s="40"/>
      <c r="CS481" s="40"/>
      <c r="CT481" s="40"/>
      <c r="CU481" s="40"/>
      <c r="CV481" s="40"/>
      <c r="CW481" s="40"/>
      <c r="CX481" s="40"/>
      <c r="CY481" s="40"/>
      <c r="CZ481" s="40"/>
      <c r="DA481" s="40"/>
      <c r="DB481" s="40"/>
      <c r="DC481" s="40"/>
      <c r="DD481" s="40"/>
      <c r="DE481" s="40"/>
      <c r="DF481" s="40"/>
    </row>
    <row r="482" spans="1:110" s="37" customFormat="1" ht="12.75">
      <c r="A482" s="97"/>
      <c r="B482" s="6"/>
      <c r="C482" s="6"/>
      <c r="D482" s="6"/>
      <c r="E482" s="6"/>
      <c r="F482" s="6"/>
      <c r="G482" s="6" t="s">
        <v>2690</v>
      </c>
      <c r="H482" s="246">
        <v>5000</v>
      </c>
      <c r="I482" s="241"/>
      <c r="J482" s="241"/>
      <c r="K482" s="6"/>
      <c r="L482" s="6"/>
      <c r="M482" s="6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40"/>
      <c r="BQ482" s="40"/>
      <c r="BR482" s="40"/>
      <c r="BS482" s="40"/>
      <c r="BT482" s="40"/>
      <c r="BU482" s="40"/>
      <c r="BV482" s="40"/>
      <c r="BW482" s="40"/>
      <c r="BX482" s="40"/>
      <c r="BY482" s="40"/>
      <c r="BZ482" s="40"/>
      <c r="CA482" s="40"/>
      <c r="CB482" s="40"/>
      <c r="CC482" s="40"/>
      <c r="CD482" s="40"/>
      <c r="CE482" s="40"/>
      <c r="CF482" s="40"/>
      <c r="CG482" s="40"/>
      <c r="CH482" s="40"/>
      <c r="CI482" s="40"/>
      <c r="CJ482" s="40"/>
      <c r="CK482" s="40"/>
      <c r="CL482" s="40"/>
      <c r="CM482" s="40"/>
      <c r="CN482" s="40"/>
      <c r="CO482" s="40"/>
      <c r="CP482" s="40"/>
      <c r="CQ482" s="40"/>
      <c r="CR482" s="40"/>
      <c r="CS482" s="40"/>
      <c r="CT482" s="40"/>
      <c r="CU482" s="40"/>
      <c r="CV482" s="40"/>
      <c r="CW482" s="40"/>
      <c r="CX482" s="40"/>
      <c r="CY482" s="40"/>
      <c r="CZ482" s="40"/>
      <c r="DA482" s="40"/>
      <c r="DB482" s="40"/>
      <c r="DC482" s="40"/>
      <c r="DD482" s="40"/>
      <c r="DE482" s="40"/>
      <c r="DF482" s="40"/>
    </row>
    <row r="483" spans="1:110" s="37" customFormat="1" ht="25.5">
      <c r="A483" s="97">
        <v>387</v>
      </c>
      <c r="B483" s="6"/>
      <c r="C483" s="6" t="s">
        <v>6158</v>
      </c>
      <c r="D483" s="6" t="s">
        <v>5089</v>
      </c>
      <c r="E483" s="6" t="s">
        <v>6155</v>
      </c>
      <c r="F483" s="6" t="s">
        <v>6159</v>
      </c>
      <c r="G483" s="6" t="s">
        <v>3061</v>
      </c>
      <c r="H483" s="246">
        <v>200</v>
      </c>
      <c r="I483" s="241"/>
      <c r="J483" s="241"/>
      <c r="K483" s="103">
        <v>42633</v>
      </c>
      <c r="L483" s="6" t="s">
        <v>6160</v>
      </c>
      <c r="M483" s="6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40"/>
      <c r="BQ483" s="40"/>
      <c r="BR483" s="40"/>
      <c r="BS483" s="40"/>
      <c r="BT483" s="40"/>
      <c r="BU483" s="40"/>
      <c r="BV483" s="40"/>
      <c r="BW483" s="40"/>
      <c r="BX483" s="40"/>
      <c r="BY483" s="40"/>
      <c r="BZ483" s="40"/>
      <c r="CA483" s="40"/>
      <c r="CB483" s="40"/>
      <c r="CC483" s="40"/>
      <c r="CD483" s="40"/>
      <c r="CE483" s="40"/>
      <c r="CF483" s="40"/>
      <c r="CG483" s="40"/>
      <c r="CH483" s="40"/>
      <c r="CI483" s="40"/>
      <c r="CJ483" s="40"/>
      <c r="CK483" s="40"/>
      <c r="CL483" s="40"/>
      <c r="CM483" s="40"/>
      <c r="CN483" s="40"/>
      <c r="CO483" s="40"/>
      <c r="CP483" s="40"/>
      <c r="CQ483" s="40"/>
      <c r="CR483" s="40"/>
      <c r="CS483" s="40"/>
      <c r="CT483" s="40"/>
      <c r="CU483" s="40"/>
      <c r="CV483" s="40"/>
      <c r="CW483" s="40"/>
      <c r="CX483" s="40"/>
      <c r="CY483" s="40"/>
      <c r="CZ483" s="40"/>
      <c r="DA483" s="40"/>
      <c r="DB483" s="40"/>
      <c r="DC483" s="40"/>
      <c r="DD483" s="40"/>
      <c r="DE483" s="40"/>
      <c r="DF483" s="40"/>
    </row>
    <row r="484" spans="1:110" s="37" customFormat="1" ht="12.75">
      <c r="A484" s="97"/>
      <c r="B484" s="6"/>
      <c r="C484" s="6"/>
      <c r="D484" s="6"/>
      <c r="E484" s="6"/>
      <c r="F484" s="6"/>
      <c r="G484" s="6" t="s">
        <v>2690</v>
      </c>
      <c r="H484" s="246">
        <v>5000</v>
      </c>
      <c r="I484" s="241"/>
      <c r="J484" s="241"/>
      <c r="K484" s="6"/>
      <c r="L484" s="6"/>
      <c r="M484" s="6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40"/>
      <c r="BQ484" s="40"/>
      <c r="BR484" s="40"/>
      <c r="BS484" s="40"/>
      <c r="BT484" s="40"/>
      <c r="BU484" s="40"/>
      <c r="BV484" s="40"/>
      <c r="BW484" s="40"/>
      <c r="BX484" s="40"/>
      <c r="BY484" s="40"/>
      <c r="BZ484" s="40"/>
      <c r="CA484" s="40"/>
      <c r="CB484" s="40"/>
      <c r="CC484" s="40"/>
      <c r="CD484" s="40"/>
      <c r="CE484" s="40"/>
      <c r="CF484" s="40"/>
      <c r="CG484" s="40"/>
      <c r="CH484" s="40"/>
      <c r="CI484" s="40"/>
      <c r="CJ484" s="40"/>
      <c r="CK484" s="40"/>
      <c r="CL484" s="40"/>
      <c r="CM484" s="40"/>
      <c r="CN484" s="40"/>
      <c r="CO484" s="40"/>
      <c r="CP484" s="40"/>
      <c r="CQ484" s="40"/>
      <c r="CR484" s="40"/>
      <c r="CS484" s="40"/>
      <c r="CT484" s="40"/>
      <c r="CU484" s="40"/>
      <c r="CV484" s="40"/>
      <c r="CW484" s="40"/>
      <c r="CX484" s="40"/>
      <c r="CY484" s="40"/>
      <c r="CZ484" s="40"/>
      <c r="DA484" s="40"/>
      <c r="DB484" s="40"/>
      <c r="DC484" s="40"/>
      <c r="DD484" s="40"/>
      <c r="DE484" s="40"/>
      <c r="DF484" s="40"/>
    </row>
    <row r="485" spans="1:110" s="37" customFormat="1" ht="25.5">
      <c r="A485" s="97">
        <v>388</v>
      </c>
      <c r="B485" s="6"/>
      <c r="C485" s="6" t="s">
        <v>6161</v>
      </c>
      <c r="D485" s="6" t="s">
        <v>5089</v>
      </c>
      <c r="E485" s="6" t="s">
        <v>6155</v>
      </c>
      <c r="F485" s="6" t="s">
        <v>6162</v>
      </c>
      <c r="G485" s="6" t="s">
        <v>3061</v>
      </c>
      <c r="H485" s="246">
        <v>200</v>
      </c>
      <c r="I485" s="241"/>
      <c r="J485" s="241"/>
      <c r="K485" s="103">
        <v>42633</v>
      </c>
      <c r="L485" s="6" t="s">
        <v>6163</v>
      </c>
      <c r="M485" s="6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  <c r="BP485" s="40"/>
      <c r="BQ485" s="40"/>
      <c r="BR485" s="40"/>
      <c r="BS485" s="40"/>
      <c r="BT485" s="40"/>
      <c r="BU485" s="40"/>
      <c r="BV485" s="40"/>
      <c r="BW485" s="40"/>
      <c r="BX485" s="40"/>
      <c r="BY485" s="40"/>
      <c r="BZ485" s="40"/>
      <c r="CA485" s="40"/>
      <c r="CB485" s="40"/>
      <c r="CC485" s="40"/>
      <c r="CD485" s="40"/>
      <c r="CE485" s="40"/>
      <c r="CF485" s="40"/>
      <c r="CG485" s="40"/>
      <c r="CH485" s="40"/>
      <c r="CI485" s="40"/>
      <c r="CJ485" s="40"/>
      <c r="CK485" s="40"/>
      <c r="CL485" s="40"/>
      <c r="CM485" s="40"/>
      <c r="CN485" s="40"/>
      <c r="CO485" s="40"/>
      <c r="CP485" s="40"/>
      <c r="CQ485" s="40"/>
      <c r="CR485" s="40"/>
      <c r="CS485" s="40"/>
      <c r="CT485" s="40"/>
      <c r="CU485" s="40"/>
      <c r="CV485" s="40"/>
      <c r="CW485" s="40"/>
      <c r="CX485" s="40"/>
      <c r="CY485" s="40"/>
      <c r="CZ485" s="40"/>
      <c r="DA485" s="40"/>
      <c r="DB485" s="40"/>
      <c r="DC485" s="40"/>
      <c r="DD485" s="40"/>
      <c r="DE485" s="40"/>
      <c r="DF485" s="40"/>
    </row>
    <row r="486" spans="1:110" s="37" customFormat="1" ht="12.75">
      <c r="A486" s="97"/>
      <c r="B486" s="6"/>
      <c r="C486" s="6"/>
      <c r="D486" s="6"/>
      <c r="E486" s="6"/>
      <c r="F486" s="6"/>
      <c r="G486" s="6" t="s">
        <v>2690</v>
      </c>
      <c r="H486" s="246">
        <v>5000</v>
      </c>
      <c r="I486" s="241"/>
      <c r="J486" s="241"/>
      <c r="K486" s="6"/>
      <c r="L486" s="6"/>
      <c r="M486" s="6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40"/>
      <c r="BQ486" s="40"/>
      <c r="BR486" s="40"/>
      <c r="BS486" s="40"/>
      <c r="BT486" s="40"/>
      <c r="BU486" s="40"/>
      <c r="BV486" s="40"/>
      <c r="BW486" s="40"/>
      <c r="BX486" s="40"/>
      <c r="BY486" s="40"/>
      <c r="BZ486" s="40"/>
      <c r="CA486" s="40"/>
      <c r="CB486" s="40"/>
      <c r="CC486" s="40"/>
      <c r="CD486" s="40"/>
      <c r="CE486" s="40"/>
      <c r="CF486" s="40"/>
      <c r="CG486" s="40"/>
      <c r="CH486" s="40"/>
      <c r="CI486" s="40"/>
      <c r="CJ486" s="40"/>
      <c r="CK486" s="40"/>
      <c r="CL486" s="40"/>
      <c r="CM486" s="40"/>
      <c r="CN486" s="40"/>
      <c r="CO486" s="40"/>
      <c r="CP486" s="40"/>
      <c r="CQ486" s="40"/>
      <c r="CR486" s="40"/>
      <c r="CS486" s="40"/>
      <c r="CT486" s="40"/>
      <c r="CU486" s="40"/>
      <c r="CV486" s="40"/>
      <c r="CW486" s="40"/>
      <c r="CX486" s="40"/>
      <c r="CY486" s="40"/>
      <c r="CZ486" s="40"/>
      <c r="DA486" s="40"/>
      <c r="DB486" s="40"/>
      <c r="DC486" s="40"/>
      <c r="DD486" s="40"/>
      <c r="DE486" s="40"/>
      <c r="DF486" s="40"/>
    </row>
    <row r="487" spans="1:110" s="37" customFormat="1" ht="25.5">
      <c r="A487" s="97">
        <v>389</v>
      </c>
      <c r="B487" s="6"/>
      <c r="C487" s="6" t="s">
        <v>6164</v>
      </c>
      <c r="D487" s="6" t="s">
        <v>5089</v>
      </c>
      <c r="E487" s="6" t="s">
        <v>6155</v>
      </c>
      <c r="F487" s="6" t="s">
        <v>6165</v>
      </c>
      <c r="G487" s="6" t="s">
        <v>3061</v>
      </c>
      <c r="H487" s="246">
        <v>200</v>
      </c>
      <c r="I487" s="241"/>
      <c r="J487" s="241"/>
      <c r="K487" s="103">
        <v>42633</v>
      </c>
      <c r="L487" s="6" t="s">
        <v>6166</v>
      </c>
      <c r="M487" s="6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40"/>
      <c r="BQ487" s="40"/>
      <c r="BR487" s="40"/>
      <c r="BS487" s="40"/>
      <c r="BT487" s="40"/>
      <c r="BU487" s="40"/>
      <c r="BV487" s="40"/>
      <c r="BW487" s="40"/>
      <c r="BX487" s="40"/>
      <c r="BY487" s="40"/>
      <c r="BZ487" s="40"/>
      <c r="CA487" s="40"/>
      <c r="CB487" s="40"/>
      <c r="CC487" s="40"/>
      <c r="CD487" s="40"/>
      <c r="CE487" s="40"/>
      <c r="CF487" s="40"/>
      <c r="CG487" s="40"/>
      <c r="CH487" s="40"/>
      <c r="CI487" s="40"/>
      <c r="CJ487" s="40"/>
      <c r="CK487" s="40"/>
      <c r="CL487" s="40"/>
      <c r="CM487" s="40"/>
      <c r="CN487" s="40"/>
      <c r="CO487" s="40"/>
      <c r="CP487" s="40"/>
      <c r="CQ487" s="40"/>
      <c r="CR487" s="40"/>
      <c r="CS487" s="40"/>
      <c r="CT487" s="40"/>
      <c r="CU487" s="40"/>
      <c r="CV487" s="40"/>
      <c r="CW487" s="40"/>
      <c r="CX487" s="40"/>
      <c r="CY487" s="40"/>
      <c r="CZ487" s="40"/>
      <c r="DA487" s="40"/>
      <c r="DB487" s="40"/>
      <c r="DC487" s="40"/>
      <c r="DD487" s="40"/>
      <c r="DE487" s="40"/>
      <c r="DF487" s="40"/>
    </row>
    <row r="488" spans="1:110" s="37" customFormat="1" ht="12.75">
      <c r="A488" s="97"/>
      <c r="B488" s="6"/>
      <c r="C488" s="6"/>
      <c r="D488" s="6"/>
      <c r="E488" s="6"/>
      <c r="F488" s="6"/>
      <c r="G488" s="6" t="s">
        <v>2690</v>
      </c>
      <c r="H488" s="246">
        <v>3000</v>
      </c>
      <c r="I488" s="241"/>
      <c r="J488" s="241"/>
      <c r="K488" s="6"/>
      <c r="L488" s="6"/>
      <c r="M488" s="6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40"/>
      <c r="BQ488" s="40"/>
      <c r="BR488" s="40"/>
      <c r="BS488" s="40"/>
      <c r="BT488" s="40"/>
      <c r="BU488" s="40"/>
      <c r="BV488" s="40"/>
      <c r="BW488" s="40"/>
      <c r="BX488" s="40"/>
      <c r="BY488" s="40"/>
      <c r="BZ488" s="40"/>
      <c r="CA488" s="40"/>
      <c r="CB488" s="40"/>
      <c r="CC488" s="40"/>
      <c r="CD488" s="40"/>
      <c r="CE488" s="40"/>
      <c r="CF488" s="40"/>
      <c r="CG488" s="40"/>
      <c r="CH488" s="40"/>
      <c r="CI488" s="40"/>
      <c r="CJ488" s="40"/>
      <c r="CK488" s="40"/>
      <c r="CL488" s="40"/>
      <c r="CM488" s="40"/>
      <c r="CN488" s="40"/>
      <c r="CO488" s="40"/>
      <c r="CP488" s="40"/>
      <c r="CQ488" s="40"/>
      <c r="CR488" s="40"/>
      <c r="CS488" s="40"/>
      <c r="CT488" s="40"/>
      <c r="CU488" s="40"/>
      <c r="CV488" s="40"/>
      <c r="CW488" s="40"/>
      <c r="CX488" s="40"/>
      <c r="CY488" s="40"/>
      <c r="CZ488" s="40"/>
      <c r="DA488" s="40"/>
      <c r="DB488" s="40"/>
      <c r="DC488" s="40"/>
      <c r="DD488" s="40"/>
      <c r="DE488" s="40"/>
      <c r="DF488" s="40"/>
    </row>
    <row r="489" spans="1:110" s="37" customFormat="1" ht="25.5">
      <c r="A489" s="97">
        <v>390</v>
      </c>
      <c r="B489" s="6"/>
      <c r="C489" s="6" t="s">
        <v>6167</v>
      </c>
      <c r="D489" s="6" t="s">
        <v>5089</v>
      </c>
      <c r="E489" s="6" t="s">
        <v>6155</v>
      </c>
      <c r="F489" s="6" t="s">
        <v>6168</v>
      </c>
      <c r="G489" s="6" t="s">
        <v>3061</v>
      </c>
      <c r="H489" s="246">
        <v>200</v>
      </c>
      <c r="I489" s="241"/>
      <c r="J489" s="241"/>
      <c r="K489" s="103">
        <v>42633</v>
      </c>
      <c r="L489" s="6" t="s">
        <v>6169</v>
      </c>
      <c r="M489" s="6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40"/>
      <c r="BQ489" s="40"/>
      <c r="BR489" s="40"/>
      <c r="BS489" s="40"/>
      <c r="BT489" s="40"/>
      <c r="BU489" s="40"/>
      <c r="BV489" s="40"/>
      <c r="BW489" s="40"/>
      <c r="BX489" s="40"/>
      <c r="BY489" s="40"/>
      <c r="BZ489" s="40"/>
      <c r="CA489" s="40"/>
      <c r="CB489" s="40"/>
      <c r="CC489" s="40"/>
      <c r="CD489" s="40"/>
      <c r="CE489" s="40"/>
      <c r="CF489" s="40"/>
      <c r="CG489" s="40"/>
      <c r="CH489" s="40"/>
      <c r="CI489" s="40"/>
      <c r="CJ489" s="40"/>
      <c r="CK489" s="40"/>
      <c r="CL489" s="40"/>
      <c r="CM489" s="40"/>
      <c r="CN489" s="40"/>
      <c r="CO489" s="40"/>
      <c r="CP489" s="40"/>
      <c r="CQ489" s="40"/>
      <c r="CR489" s="40"/>
      <c r="CS489" s="40"/>
      <c r="CT489" s="40"/>
      <c r="CU489" s="40"/>
      <c r="CV489" s="40"/>
      <c r="CW489" s="40"/>
      <c r="CX489" s="40"/>
      <c r="CY489" s="40"/>
      <c r="CZ489" s="40"/>
      <c r="DA489" s="40"/>
      <c r="DB489" s="40"/>
      <c r="DC489" s="40"/>
      <c r="DD489" s="40"/>
      <c r="DE489" s="40"/>
      <c r="DF489" s="40"/>
    </row>
    <row r="490" spans="1:110" s="37" customFormat="1" ht="12.75">
      <c r="A490" s="97"/>
      <c r="B490" s="6"/>
      <c r="C490" s="6"/>
      <c r="D490" s="6"/>
      <c r="E490" s="6"/>
      <c r="F490" s="6"/>
      <c r="G490" s="6" t="s">
        <v>2690</v>
      </c>
      <c r="H490" s="246">
        <v>3000</v>
      </c>
      <c r="I490" s="241"/>
      <c r="J490" s="241"/>
      <c r="K490" s="6"/>
      <c r="L490" s="6"/>
      <c r="M490" s="6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40"/>
      <c r="BQ490" s="40"/>
      <c r="BR490" s="40"/>
      <c r="BS490" s="40"/>
      <c r="BT490" s="40"/>
      <c r="BU490" s="40"/>
      <c r="BV490" s="40"/>
      <c r="BW490" s="40"/>
      <c r="BX490" s="40"/>
      <c r="BY490" s="40"/>
      <c r="BZ490" s="40"/>
      <c r="CA490" s="40"/>
      <c r="CB490" s="40"/>
      <c r="CC490" s="40"/>
      <c r="CD490" s="40"/>
      <c r="CE490" s="40"/>
      <c r="CF490" s="40"/>
      <c r="CG490" s="40"/>
      <c r="CH490" s="40"/>
      <c r="CI490" s="40"/>
      <c r="CJ490" s="40"/>
      <c r="CK490" s="40"/>
      <c r="CL490" s="40"/>
      <c r="CM490" s="40"/>
      <c r="CN490" s="40"/>
      <c r="CO490" s="40"/>
      <c r="CP490" s="40"/>
      <c r="CQ490" s="40"/>
      <c r="CR490" s="40"/>
      <c r="CS490" s="40"/>
      <c r="CT490" s="40"/>
      <c r="CU490" s="40"/>
      <c r="CV490" s="40"/>
      <c r="CW490" s="40"/>
      <c r="CX490" s="40"/>
      <c r="CY490" s="40"/>
      <c r="CZ490" s="40"/>
      <c r="DA490" s="40"/>
      <c r="DB490" s="40"/>
      <c r="DC490" s="40"/>
      <c r="DD490" s="40"/>
      <c r="DE490" s="40"/>
      <c r="DF490" s="40"/>
    </row>
    <row r="491" spans="1:110" s="37" customFormat="1" ht="25.5">
      <c r="A491" s="97">
        <v>392</v>
      </c>
      <c r="B491" s="6"/>
      <c r="C491" s="6" t="s">
        <v>6170</v>
      </c>
      <c r="D491" s="6" t="s">
        <v>5089</v>
      </c>
      <c r="E491" s="6" t="s">
        <v>6155</v>
      </c>
      <c r="F491" s="6" t="s">
        <v>6171</v>
      </c>
      <c r="G491" s="6" t="s">
        <v>3061</v>
      </c>
      <c r="H491" s="246">
        <v>200</v>
      </c>
      <c r="I491" s="241"/>
      <c r="J491" s="241"/>
      <c r="K491" s="103">
        <v>42633</v>
      </c>
      <c r="L491" s="6" t="s">
        <v>6172</v>
      </c>
      <c r="M491" s="6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/>
      <c r="BO491" s="40"/>
      <c r="BP491" s="40"/>
      <c r="BQ491" s="40"/>
      <c r="BR491" s="40"/>
      <c r="BS491" s="40"/>
      <c r="BT491" s="40"/>
      <c r="BU491" s="40"/>
      <c r="BV491" s="40"/>
      <c r="BW491" s="40"/>
      <c r="BX491" s="40"/>
      <c r="BY491" s="40"/>
      <c r="BZ491" s="40"/>
      <c r="CA491" s="40"/>
      <c r="CB491" s="40"/>
      <c r="CC491" s="40"/>
      <c r="CD491" s="40"/>
      <c r="CE491" s="40"/>
      <c r="CF491" s="40"/>
      <c r="CG491" s="40"/>
      <c r="CH491" s="40"/>
      <c r="CI491" s="40"/>
      <c r="CJ491" s="40"/>
      <c r="CK491" s="40"/>
      <c r="CL491" s="40"/>
      <c r="CM491" s="40"/>
      <c r="CN491" s="40"/>
      <c r="CO491" s="40"/>
      <c r="CP491" s="40"/>
      <c r="CQ491" s="40"/>
      <c r="CR491" s="40"/>
      <c r="CS491" s="40"/>
      <c r="CT491" s="40"/>
      <c r="CU491" s="40"/>
      <c r="CV491" s="40"/>
      <c r="CW491" s="40"/>
      <c r="CX491" s="40"/>
      <c r="CY491" s="40"/>
      <c r="CZ491" s="40"/>
      <c r="DA491" s="40"/>
      <c r="DB491" s="40"/>
      <c r="DC491" s="40"/>
      <c r="DD491" s="40"/>
      <c r="DE491" s="40"/>
      <c r="DF491" s="40"/>
    </row>
    <row r="492" spans="1:110" s="37" customFormat="1" ht="12.75">
      <c r="A492" s="97"/>
      <c r="B492" s="6"/>
      <c r="C492" s="6"/>
      <c r="D492" s="6"/>
      <c r="E492" s="6"/>
      <c r="F492" s="6"/>
      <c r="G492" s="6" t="s">
        <v>2690</v>
      </c>
      <c r="H492" s="246">
        <v>5000</v>
      </c>
      <c r="I492" s="241"/>
      <c r="J492" s="241"/>
      <c r="K492" s="6"/>
      <c r="L492" s="6"/>
      <c r="M492" s="6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40"/>
      <c r="BN492" s="40"/>
      <c r="BO492" s="40"/>
      <c r="BP492" s="40"/>
      <c r="BQ492" s="40"/>
      <c r="BR492" s="40"/>
      <c r="BS492" s="40"/>
      <c r="BT492" s="40"/>
      <c r="BU492" s="40"/>
      <c r="BV492" s="40"/>
      <c r="BW492" s="40"/>
      <c r="BX492" s="40"/>
      <c r="BY492" s="40"/>
      <c r="BZ492" s="40"/>
      <c r="CA492" s="40"/>
      <c r="CB492" s="40"/>
      <c r="CC492" s="40"/>
      <c r="CD492" s="40"/>
      <c r="CE492" s="40"/>
      <c r="CF492" s="40"/>
      <c r="CG492" s="40"/>
      <c r="CH492" s="40"/>
      <c r="CI492" s="40"/>
      <c r="CJ492" s="40"/>
      <c r="CK492" s="40"/>
      <c r="CL492" s="40"/>
      <c r="CM492" s="40"/>
      <c r="CN492" s="40"/>
      <c r="CO492" s="40"/>
      <c r="CP492" s="40"/>
      <c r="CQ492" s="40"/>
      <c r="CR492" s="40"/>
      <c r="CS492" s="40"/>
      <c r="CT492" s="40"/>
      <c r="CU492" s="40"/>
      <c r="CV492" s="40"/>
      <c r="CW492" s="40"/>
      <c r="CX492" s="40"/>
      <c r="CY492" s="40"/>
      <c r="CZ492" s="40"/>
      <c r="DA492" s="40"/>
      <c r="DB492" s="40"/>
      <c r="DC492" s="40"/>
      <c r="DD492" s="40"/>
      <c r="DE492" s="40"/>
      <c r="DF492" s="40"/>
    </row>
    <row r="493" spans="1:110" s="37" customFormat="1" ht="25.5">
      <c r="A493" s="97">
        <v>393</v>
      </c>
      <c r="B493" s="6"/>
      <c r="C493" s="6" t="s">
        <v>6173</v>
      </c>
      <c r="D493" s="6" t="s">
        <v>5089</v>
      </c>
      <c r="E493" s="6" t="s">
        <v>6155</v>
      </c>
      <c r="F493" s="6" t="s">
        <v>6174</v>
      </c>
      <c r="G493" s="6" t="s">
        <v>3061</v>
      </c>
      <c r="H493" s="246">
        <v>200</v>
      </c>
      <c r="I493" s="241"/>
      <c r="J493" s="241"/>
      <c r="K493" s="103">
        <v>42633</v>
      </c>
      <c r="L493" s="6" t="s">
        <v>6175</v>
      </c>
      <c r="M493" s="6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40"/>
      <c r="BQ493" s="40"/>
      <c r="BR493" s="40"/>
      <c r="BS493" s="40"/>
      <c r="BT493" s="40"/>
      <c r="BU493" s="40"/>
      <c r="BV493" s="40"/>
      <c r="BW493" s="40"/>
      <c r="BX493" s="40"/>
      <c r="BY493" s="40"/>
      <c r="BZ493" s="40"/>
      <c r="CA493" s="40"/>
      <c r="CB493" s="40"/>
      <c r="CC493" s="40"/>
      <c r="CD493" s="40"/>
      <c r="CE493" s="40"/>
      <c r="CF493" s="40"/>
      <c r="CG493" s="40"/>
      <c r="CH493" s="40"/>
      <c r="CI493" s="40"/>
      <c r="CJ493" s="40"/>
      <c r="CK493" s="40"/>
      <c r="CL493" s="40"/>
      <c r="CM493" s="40"/>
      <c r="CN493" s="40"/>
      <c r="CO493" s="40"/>
      <c r="CP493" s="40"/>
      <c r="CQ493" s="40"/>
      <c r="CR493" s="40"/>
      <c r="CS493" s="40"/>
      <c r="CT493" s="40"/>
      <c r="CU493" s="40"/>
      <c r="CV493" s="40"/>
      <c r="CW493" s="40"/>
      <c r="CX493" s="40"/>
      <c r="CY493" s="40"/>
      <c r="CZ493" s="40"/>
      <c r="DA493" s="40"/>
      <c r="DB493" s="40"/>
      <c r="DC493" s="40"/>
      <c r="DD493" s="40"/>
      <c r="DE493" s="40"/>
      <c r="DF493" s="40"/>
    </row>
    <row r="494" spans="1:110" s="37" customFormat="1" ht="12.75">
      <c r="A494" s="97"/>
      <c r="B494" s="6"/>
      <c r="C494" s="6"/>
      <c r="D494" s="6"/>
      <c r="E494" s="6"/>
      <c r="F494" s="6"/>
      <c r="G494" s="6" t="s">
        <v>2690</v>
      </c>
      <c r="H494" s="246">
        <v>5000</v>
      </c>
      <c r="I494" s="241"/>
      <c r="J494" s="241"/>
      <c r="K494" s="6"/>
      <c r="L494" s="6"/>
      <c r="M494" s="6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40"/>
      <c r="BQ494" s="40"/>
      <c r="BR494" s="40"/>
      <c r="BS494" s="40"/>
      <c r="BT494" s="40"/>
      <c r="BU494" s="40"/>
      <c r="BV494" s="40"/>
      <c r="BW494" s="40"/>
      <c r="BX494" s="40"/>
      <c r="BY494" s="40"/>
      <c r="BZ494" s="40"/>
      <c r="CA494" s="40"/>
      <c r="CB494" s="40"/>
      <c r="CC494" s="40"/>
      <c r="CD494" s="40"/>
      <c r="CE494" s="40"/>
      <c r="CF494" s="40"/>
      <c r="CG494" s="40"/>
      <c r="CH494" s="40"/>
      <c r="CI494" s="40"/>
      <c r="CJ494" s="40"/>
      <c r="CK494" s="40"/>
      <c r="CL494" s="40"/>
      <c r="CM494" s="40"/>
      <c r="CN494" s="40"/>
      <c r="CO494" s="40"/>
      <c r="CP494" s="40"/>
      <c r="CQ494" s="40"/>
      <c r="CR494" s="40"/>
      <c r="CS494" s="40"/>
      <c r="CT494" s="40"/>
      <c r="CU494" s="40"/>
      <c r="CV494" s="40"/>
      <c r="CW494" s="40"/>
      <c r="CX494" s="40"/>
      <c r="CY494" s="40"/>
      <c r="CZ494" s="40"/>
      <c r="DA494" s="40"/>
      <c r="DB494" s="40"/>
      <c r="DC494" s="40"/>
      <c r="DD494" s="40"/>
      <c r="DE494" s="40"/>
      <c r="DF494" s="40"/>
    </row>
    <row r="495" spans="1:110" s="37" customFormat="1" ht="25.5">
      <c r="A495" s="97">
        <v>395</v>
      </c>
      <c r="B495" s="6"/>
      <c r="C495" s="6" t="s">
        <v>4264</v>
      </c>
      <c r="D495" s="6" t="s">
        <v>5089</v>
      </c>
      <c r="E495" s="6" t="s">
        <v>6176</v>
      </c>
      <c r="F495" s="6" t="s">
        <v>6177</v>
      </c>
      <c r="G495" s="6" t="s">
        <v>2784</v>
      </c>
      <c r="H495" s="241"/>
      <c r="I495" s="241"/>
      <c r="J495" s="246">
        <v>8115</v>
      </c>
      <c r="K495" s="103">
        <v>42633</v>
      </c>
      <c r="L495" s="6" t="s">
        <v>6178</v>
      </c>
      <c r="M495" s="6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40"/>
      <c r="BP495" s="40"/>
      <c r="BQ495" s="40"/>
      <c r="BR495" s="40"/>
      <c r="BS495" s="40"/>
      <c r="BT495" s="40"/>
      <c r="BU495" s="40"/>
      <c r="BV495" s="40"/>
      <c r="BW495" s="40"/>
      <c r="BX495" s="40"/>
      <c r="BY495" s="40"/>
      <c r="BZ495" s="40"/>
      <c r="CA495" s="40"/>
      <c r="CB495" s="40"/>
      <c r="CC495" s="40"/>
      <c r="CD495" s="40"/>
      <c r="CE495" s="40"/>
      <c r="CF495" s="40"/>
      <c r="CG495" s="40"/>
      <c r="CH495" s="40"/>
      <c r="CI495" s="40"/>
      <c r="CJ495" s="40"/>
      <c r="CK495" s="40"/>
      <c r="CL495" s="40"/>
      <c r="CM495" s="40"/>
      <c r="CN495" s="40"/>
      <c r="CO495" s="40"/>
      <c r="CP495" s="40"/>
      <c r="CQ495" s="40"/>
      <c r="CR495" s="40"/>
      <c r="CS495" s="40"/>
      <c r="CT495" s="40"/>
      <c r="CU495" s="40"/>
      <c r="CV495" s="40"/>
      <c r="CW495" s="40"/>
      <c r="CX495" s="40"/>
      <c r="CY495" s="40"/>
      <c r="CZ495" s="40"/>
      <c r="DA495" s="40"/>
      <c r="DB495" s="40"/>
      <c r="DC495" s="40"/>
      <c r="DD495" s="40"/>
      <c r="DE495" s="40"/>
      <c r="DF495" s="40"/>
    </row>
    <row r="496" spans="1:110" s="37" customFormat="1" ht="25.5">
      <c r="A496" s="97">
        <v>396</v>
      </c>
      <c r="B496" s="6"/>
      <c r="C496" s="6" t="s">
        <v>4264</v>
      </c>
      <c r="D496" s="6" t="s">
        <v>5089</v>
      </c>
      <c r="E496" s="6" t="s">
        <v>6176</v>
      </c>
      <c r="F496" s="6" t="s">
        <v>6179</v>
      </c>
      <c r="G496" s="6" t="s">
        <v>5878</v>
      </c>
      <c r="H496" s="241"/>
      <c r="I496" s="241"/>
      <c r="J496" s="246">
        <v>28645</v>
      </c>
      <c r="K496" s="103">
        <v>42633</v>
      </c>
      <c r="L496" s="6" t="s">
        <v>6180</v>
      </c>
      <c r="M496" s="6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40"/>
      <c r="BQ496" s="40"/>
      <c r="BR496" s="40"/>
      <c r="BS496" s="40"/>
      <c r="BT496" s="40"/>
      <c r="BU496" s="40"/>
      <c r="BV496" s="40"/>
      <c r="BW496" s="40"/>
      <c r="BX496" s="40"/>
      <c r="BY496" s="40"/>
      <c r="BZ496" s="40"/>
      <c r="CA496" s="40"/>
      <c r="CB496" s="40"/>
      <c r="CC496" s="40"/>
      <c r="CD496" s="40"/>
      <c r="CE496" s="40"/>
      <c r="CF496" s="40"/>
      <c r="CG496" s="40"/>
      <c r="CH496" s="40"/>
      <c r="CI496" s="40"/>
      <c r="CJ496" s="40"/>
      <c r="CK496" s="40"/>
      <c r="CL496" s="40"/>
      <c r="CM496" s="40"/>
      <c r="CN496" s="40"/>
      <c r="CO496" s="40"/>
      <c r="CP496" s="40"/>
      <c r="CQ496" s="40"/>
      <c r="CR496" s="40"/>
      <c r="CS496" s="40"/>
      <c r="CT496" s="40"/>
      <c r="CU496" s="40"/>
      <c r="CV496" s="40"/>
      <c r="CW496" s="40"/>
      <c r="CX496" s="40"/>
      <c r="CY496" s="40"/>
      <c r="CZ496" s="40"/>
      <c r="DA496" s="40"/>
      <c r="DB496" s="40"/>
      <c r="DC496" s="40"/>
      <c r="DD496" s="40"/>
      <c r="DE496" s="40"/>
      <c r="DF496" s="40"/>
    </row>
    <row r="497" spans="1:110" s="37" customFormat="1" ht="25.5">
      <c r="A497" s="97">
        <v>397</v>
      </c>
      <c r="B497" s="6"/>
      <c r="C497" s="6" t="s">
        <v>6181</v>
      </c>
      <c r="D497" s="6" t="s">
        <v>5072</v>
      </c>
      <c r="E497" s="6" t="s">
        <v>6182</v>
      </c>
      <c r="F497" s="6" t="s">
        <v>6183</v>
      </c>
      <c r="G497" s="6" t="s">
        <v>2690</v>
      </c>
      <c r="H497" s="246">
        <v>5000</v>
      </c>
      <c r="I497" s="241"/>
      <c r="J497" s="241"/>
      <c r="K497" s="103">
        <v>42632</v>
      </c>
      <c r="L497" s="6" t="s">
        <v>6184</v>
      </c>
      <c r="M497" s="6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0"/>
      <c r="BQ497" s="40"/>
      <c r="BR497" s="40"/>
      <c r="BS497" s="40"/>
      <c r="BT497" s="40"/>
      <c r="BU497" s="40"/>
      <c r="BV497" s="40"/>
      <c r="BW497" s="40"/>
      <c r="BX497" s="40"/>
      <c r="BY497" s="40"/>
      <c r="BZ497" s="40"/>
      <c r="CA497" s="40"/>
      <c r="CB497" s="40"/>
      <c r="CC497" s="40"/>
      <c r="CD497" s="40"/>
      <c r="CE497" s="40"/>
      <c r="CF497" s="40"/>
      <c r="CG497" s="40"/>
      <c r="CH497" s="40"/>
      <c r="CI497" s="40"/>
      <c r="CJ497" s="40"/>
      <c r="CK497" s="40"/>
      <c r="CL497" s="40"/>
      <c r="CM497" s="40"/>
      <c r="CN497" s="40"/>
      <c r="CO497" s="40"/>
      <c r="CP497" s="40"/>
      <c r="CQ497" s="40"/>
      <c r="CR497" s="40"/>
      <c r="CS497" s="40"/>
      <c r="CT497" s="40"/>
      <c r="CU497" s="40"/>
      <c r="CV497" s="40"/>
      <c r="CW497" s="40"/>
      <c r="CX497" s="40"/>
      <c r="CY497" s="40"/>
      <c r="CZ497" s="40"/>
      <c r="DA497" s="40"/>
      <c r="DB497" s="40"/>
      <c r="DC497" s="40"/>
      <c r="DD497" s="40"/>
      <c r="DE497" s="40"/>
      <c r="DF497" s="40"/>
    </row>
    <row r="498" spans="1:110" s="37" customFormat="1" ht="25.5">
      <c r="A498" s="97">
        <v>398</v>
      </c>
      <c r="B498" s="6"/>
      <c r="C498" s="6" t="s">
        <v>6185</v>
      </c>
      <c r="D498" s="6" t="s">
        <v>5072</v>
      </c>
      <c r="E498" s="6" t="s">
        <v>6186</v>
      </c>
      <c r="F498" s="6" t="s">
        <v>6187</v>
      </c>
      <c r="G498" s="6" t="s">
        <v>2784</v>
      </c>
      <c r="H498" s="246">
        <v>200</v>
      </c>
      <c r="I498" s="241"/>
      <c r="J498" s="241"/>
      <c r="K498" s="103">
        <v>42633</v>
      </c>
      <c r="L498" s="6" t="s">
        <v>6188</v>
      </c>
      <c r="M498" s="6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40"/>
      <c r="BQ498" s="40"/>
      <c r="BR498" s="40"/>
      <c r="BS498" s="40"/>
      <c r="BT498" s="40"/>
      <c r="BU498" s="40"/>
      <c r="BV498" s="40"/>
      <c r="BW498" s="40"/>
      <c r="BX498" s="40"/>
      <c r="BY498" s="40"/>
      <c r="BZ498" s="40"/>
      <c r="CA498" s="40"/>
      <c r="CB498" s="40"/>
      <c r="CC498" s="40"/>
      <c r="CD498" s="40"/>
      <c r="CE498" s="40"/>
      <c r="CF498" s="40"/>
      <c r="CG498" s="40"/>
      <c r="CH498" s="40"/>
      <c r="CI498" s="40"/>
      <c r="CJ498" s="40"/>
      <c r="CK498" s="40"/>
      <c r="CL498" s="40"/>
      <c r="CM498" s="40"/>
      <c r="CN498" s="40"/>
      <c r="CO498" s="40"/>
      <c r="CP498" s="40"/>
      <c r="CQ498" s="40"/>
      <c r="CR498" s="40"/>
      <c r="CS498" s="40"/>
      <c r="CT498" s="40"/>
      <c r="CU498" s="40"/>
      <c r="CV498" s="40"/>
      <c r="CW498" s="40"/>
      <c r="CX498" s="40"/>
      <c r="CY498" s="40"/>
      <c r="CZ498" s="40"/>
      <c r="DA498" s="40"/>
      <c r="DB498" s="40"/>
      <c r="DC498" s="40"/>
      <c r="DD498" s="40"/>
      <c r="DE498" s="40"/>
      <c r="DF498" s="40"/>
    </row>
    <row r="499" spans="1:110" s="37" customFormat="1" ht="12.75">
      <c r="A499" s="97"/>
      <c r="B499" s="6"/>
      <c r="C499" s="6"/>
      <c r="D499" s="6"/>
      <c r="E499" s="6"/>
      <c r="F499" s="6"/>
      <c r="G499" s="6" t="s">
        <v>2690</v>
      </c>
      <c r="H499" s="246">
        <v>5000</v>
      </c>
      <c r="I499" s="241"/>
      <c r="J499" s="241"/>
      <c r="K499" s="6"/>
      <c r="L499" s="6"/>
      <c r="M499" s="6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0"/>
      <c r="BQ499" s="40"/>
      <c r="BR499" s="40"/>
      <c r="BS499" s="40"/>
      <c r="BT499" s="40"/>
      <c r="BU499" s="40"/>
      <c r="BV499" s="40"/>
      <c r="BW499" s="40"/>
      <c r="BX499" s="40"/>
      <c r="BY499" s="40"/>
      <c r="BZ499" s="40"/>
      <c r="CA499" s="40"/>
      <c r="CB499" s="40"/>
      <c r="CC499" s="40"/>
      <c r="CD499" s="40"/>
      <c r="CE499" s="40"/>
      <c r="CF499" s="40"/>
      <c r="CG499" s="40"/>
      <c r="CH499" s="40"/>
      <c r="CI499" s="40"/>
      <c r="CJ499" s="40"/>
      <c r="CK499" s="40"/>
      <c r="CL499" s="40"/>
      <c r="CM499" s="40"/>
      <c r="CN499" s="40"/>
      <c r="CO499" s="40"/>
      <c r="CP499" s="40"/>
      <c r="CQ499" s="40"/>
      <c r="CR499" s="40"/>
      <c r="CS499" s="40"/>
      <c r="CT499" s="40"/>
      <c r="CU499" s="40"/>
      <c r="CV499" s="40"/>
      <c r="CW499" s="40"/>
      <c r="CX499" s="40"/>
      <c r="CY499" s="40"/>
      <c r="CZ499" s="40"/>
      <c r="DA499" s="40"/>
      <c r="DB499" s="40"/>
      <c r="DC499" s="40"/>
      <c r="DD499" s="40"/>
      <c r="DE499" s="40"/>
      <c r="DF499" s="40"/>
    </row>
    <row r="500" spans="1:110" s="37" customFormat="1" ht="25.5">
      <c r="A500" s="97">
        <v>399</v>
      </c>
      <c r="B500" s="6"/>
      <c r="C500" s="6" t="s">
        <v>5993</v>
      </c>
      <c r="D500" s="6" t="s">
        <v>5259</v>
      </c>
      <c r="E500" s="6" t="s">
        <v>5994</v>
      </c>
      <c r="F500" s="6" t="s">
        <v>6189</v>
      </c>
      <c r="G500" s="6" t="s">
        <v>5878</v>
      </c>
      <c r="H500" s="241"/>
      <c r="I500" s="241"/>
      <c r="J500" s="246">
        <v>36272</v>
      </c>
      <c r="K500" s="103">
        <v>42632</v>
      </c>
      <c r="L500" s="6" t="s">
        <v>6190</v>
      </c>
      <c r="M500" s="6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40"/>
      <c r="BQ500" s="40"/>
      <c r="BR500" s="40"/>
      <c r="BS500" s="40"/>
      <c r="BT500" s="40"/>
      <c r="BU500" s="40"/>
      <c r="BV500" s="40"/>
      <c r="BW500" s="40"/>
      <c r="BX500" s="40"/>
      <c r="BY500" s="40"/>
      <c r="BZ500" s="40"/>
      <c r="CA500" s="40"/>
      <c r="CB500" s="40"/>
      <c r="CC500" s="40"/>
      <c r="CD500" s="40"/>
      <c r="CE500" s="40"/>
      <c r="CF500" s="40"/>
      <c r="CG500" s="40"/>
      <c r="CH500" s="40"/>
      <c r="CI500" s="40"/>
      <c r="CJ500" s="40"/>
      <c r="CK500" s="40"/>
      <c r="CL500" s="40"/>
      <c r="CM500" s="40"/>
      <c r="CN500" s="40"/>
      <c r="CO500" s="40"/>
      <c r="CP500" s="40"/>
      <c r="CQ500" s="40"/>
      <c r="CR500" s="40"/>
      <c r="CS500" s="40"/>
      <c r="CT500" s="40"/>
      <c r="CU500" s="40"/>
      <c r="CV500" s="40"/>
      <c r="CW500" s="40"/>
      <c r="CX500" s="40"/>
      <c r="CY500" s="40"/>
      <c r="CZ500" s="40"/>
      <c r="DA500" s="40"/>
      <c r="DB500" s="40"/>
      <c r="DC500" s="40"/>
      <c r="DD500" s="40"/>
      <c r="DE500" s="40"/>
      <c r="DF500" s="40"/>
    </row>
    <row r="501" spans="1:110" s="37" customFormat="1" ht="25.5">
      <c r="A501" s="97">
        <v>400</v>
      </c>
      <c r="B501" s="6"/>
      <c r="C501" s="6" t="s">
        <v>5993</v>
      </c>
      <c r="D501" s="6" t="s">
        <v>5259</v>
      </c>
      <c r="E501" s="6" t="s">
        <v>5994</v>
      </c>
      <c r="F501" s="6" t="s">
        <v>6191</v>
      </c>
      <c r="G501" s="6" t="s">
        <v>5878</v>
      </c>
      <c r="H501" s="241"/>
      <c r="I501" s="241"/>
      <c r="J501" s="246">
        <v>30880</v>
      </c>
      <c r="K501" s="103">
        <v>42632</v>
      </c>
      <c r="L501" s="6" t="s">
        <v>6192</v>
      </c>
      <c r="M501" s="6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/>
      <c r="BM501" s="40"/>
      <c r="BN501" s="40"/>
      <c r="BO501" s="40"/>
      <c r="BP501" s="40"/>
      <c r="BQ501" s="40"/>
      <c r="BR501" s="40"/>
      <c r="BS501" s="40"/>
      <c r="BT501" s="40"/>
      <c r="BU501" s="40"/>
      <c r="BV501" s="40"/>
      <c r="BW501" s="40"/>
      <c r="BX501" s="40"/>
      <c r="BY501" s="40"/>
      <c r="BZ501" s="40"/>
      <c r="CA501" s="40"/>
      <c r="CB501" s="40"/>
      <c r="CC501" s="40"/>
      <c r="CD501" s="40"/>
      <c r="CE501" s="40"/>
      <c r="CF501" s="40"/>
      <c r="CG501" s="40"/>
      <c r="CH501" s="40"/>
      <c r="CI501" s="40"/>
      <c r="CJ501" s="40"/>
      <c r="CK501" s="40"/>
      <c r="CL501" s="40"/>
      <c r="CM501" s="40"/>
      <c r="CN501" s="40"/>
      <c r="CO501" s="40"/>
      <c r="CP501" s="40"/>
      <c r="CQ501" s="40"/>
      <c r="CR501" s="40"/>
      <c r="CS501" s="40"/>
      <c r="CT501" s="40"/>
      <c r="CU501" s="40"/>
      <c r="CV501" s="40"/>
      <c r="CW501" s="40"/>
      <c r="CX501" s="40"/>
      <c r="CY501" s="40"/>
      <c r="CZ501" s="40"/>
      <c r="DA501" s="40"/>
      <c r="DB501" s="40"/>
      <c r="DC501" s="40"/>
      <c r="DD501" s="40"/>
      <c r="DE501" s="40"/>
      <c r="DF501" s="40"/>
    </row>
    <row r="502" spans="1:110" s="37" customFormat="1" ht="25.5">
      <c r="A502" s="97">
        <v>401</v>
      </c>
      <c r="B502" s="6"/>
      <c r="C502" s="6" t="s">
        <v>6193</v>
      </c>
      <c r="D502" s="6" t="s">
        <v>5667</v>
      </c>
      <c r="E502" s="6" t="s">
        <v>6194</v>
      </c>
      <c r="F502" s="6" t="s">
        <v>6195</v>
      </c>
      <c r="G502" s="6" t="s">
        <v>2784</v>
      </c>
      <c r="H502" s="241"/>
      <c r="I502" s="241"/>
      <c r="J502" s="246">
        <v>200</v>
      </c>
      <c r="K502" s="103">
        <v>42632</v>
      </c>
      <c r="L502" s="6" t="s">
        <v>6196</v>
      </c>
      <c r="M502" s="6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40"/>
      <c r="BN502" s="40"/>
      <c r="BO502" s="40"/>
      <c r="BP502" s="40"/>
      <c r="BQ502" s="40"/>
      <c r="BR502" s="40"/>
      <c r="BS502" s="40"/>
      <c r="BT502" s="40"/>
      <c r="BU502" s="40"/>
      <c r="BV502" s="40"/>
      <c r="BW502" s="40"/>
      <c r="BX502" s="40"/>
      <c r="BY502" s="40"/>
      <c r="BZ502" s="40"/>
      <c r="CA502" s="40"/>
      <c r="CB502" s="40"/>
      <c r="CC502" s="40"/>
      <c r="CD502" s="40"/>
      <c r="CE502" s="40"/>
      <c r="CF502" s="40"/>
      <c r="CG502" s="40"/>
      <c r="CH502" s="40"/>
      <c r="CI502" s="40"/>
      <c r="CJ502" s="40"/>
      <c r="CK502" s="40"/>
      <c r="CL502" s="40"/>
      <c r="CM502" s="40"/>
      <c r="CN502" s="40"/>
      <c r="CO502" s="40"/>
      <c r="CP502" s="40"/>
      <c r="CQ502" s="40"/>
      <c r="CR502" s="40"/>
      <c r="CS502" s="40"/>
      <c r="CT502" s="40"/>
      <c r="CU502" s="40"/>
      <c r="CV502" s="40"/>
      <c r="CW502" s="40"/>
      <c r="CX502" s="40"/>
      <c r="CY502" s="40"/>
      <c r="CZ502" s="40"/>
      <c r="DA502" s="40"/>
      <c r="DB502" s="40"/>
      <c r="DC502" s="40"/>
      <c r="DD502" s="40"/>
      <c r="DE502" s="40"/>
      <c r="DF502" s="40"/>
    </row>
    <row r="503" spans="1:110" s="37" customFormat="1" ht="12.75">
      <c r="A503" s="97"/>
      <c r="B503" s="6"/>
      <c r="C503" s="6"/>
      <c r="D503" s="6"/>
      <c r="E503" s="6"/>
      <c r="F503" s="6"/>
      <c r="G503" s="6" t="s">
        <v>2690</v>
      </c>
      <c r="H503" s="241"/>
      <c r="I503" s="241"/>
      <c r="J503" s="246">
        <v>3000</v>
      </c>
      <c r="K503" s="6"/>
      <c r="L503" s="6"/>
      <c r="M503" s="6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40"/>
      <c r="BP503" s="40"/>
      <c r="BQ503" s="40"/>
      <c r="BR503" s="40"/>
      <c r="BS503" s="40"/>
      <c r="BT503" s="40"/>
      <c r="BU503" s="40"/>
      <c r="BV503" s="40"/>
      <c r="BW503" s="40"/>
      <c r="BX503" s="40"/>
      <c r="BY503" s="40"/>
      <c r="BZ503" s="40"/>
      <c r="CA503" s="40"/>
      <c r="CB503" s="40"/>
      <c r="CC503" s="40"/>
      <c r="CD503" s="40"/>
      <c r="CE503" s="40"/>
      <c r="CF503" s="40"/>
      <c r="CG503" s="40"/>
      <c r="CH503" s="40"/>
      <c r="CI503" s="40"/>
      <c r="CJ503" s="40"/>
      <c r="CK503" s="40"/>
      <c r="CL503" s="40"/>
      <c r="CM503" s="40"/>
      <c r="CN503" s="40"/>
      <c r="CO503" s="40"/>
      <c r="CP503" s="40"/>
      <c r="CQ503" s="40"/>
      <c r="CR503" s="40"/>
      <c r="CS503" s="40"/>
      <c r="CT503" s="40"/>
      <c r="CU503" s="40"/>
      <c r="CV503" s="40"/>
      <c r="CW503" s="40"/>
      <c r="CX503" s="40"/>
      <c r="CY503" s="40"/>
      <c r="CZ503" s="40"/>
      <c r="DA503" s="40"/>
      <c r="DB503" s="40"/>
      <c r="DC503" s="40"/>
      <c r="DD503" s="40"/>
      <c r="DE503" s="40"/>
      <c r="DF503" s="40"/>
    </row>
    <row r="504" spans="1:110" s="37" customFormat="1" ht="25.5">
      <c r="A504" s="97">
        <v>402</v>
      </c>
      <c r="B504" s="6"/>
      <c r="C504" s="6" t="s">
        <v>6197</v>
      </c>
      <c r="D504" s="6" t="s">
        <v>5667</v>
      </c>
      <c r="E504" s="6" t="s">
        <v>6198</v>
      </c>
      <c r="F504" s="6" t="s">
        <v>6199</v>
      </c>
      <c r="G504" s="6" t="s">
        <v>5278</v>
      </c>
      <c r="H504" s="241"/>
      <c r="I504" s="241"/>
      <c r="J504" s="246">
        <v>71000</v>
      </c>
      <c r="K504" s="103">
        <v>42629</v>
      </c>
      <c r="L504" s="6" t="s">
        <v>6200</v>
      </c>
      <c r="M504" s="6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40"/>
      <c r="BN504" s="40"/>
      <c r="BO504" s="40"/>
      <c r="BP504" s="40"/>
      <c r="BQ504" s="40"/>
      <c r="BR504" s="40"/>
      <c r="BS504" s="40"/>
      <c r="BT504" s="40"/>
      <c r="BU504" s="40"/>
      <c r="BV504" s="40"/>
      <c r="BW504" s="40"/>
      <c r="BX504" s="40"/>
      <c r="BY504" s="40"/>
      <c r="BZ504" s="40"/>
      <c r="CA504" s="40"/>
      <c r="CB504" s="40"/>
      <c r="CC504" s="40"/>
      <c r="CD504" s="40"/>
      <c r="CE504" s="40"/>
      <c r="CF504" s="40"/>
      <c r="CG504" s="40"/>
      <c r="CH504" s="40"/>
      <c r="CI504" s="40"/>
      <c r="CJ504" s="40"/>
      <c r="CK504" s="40"/>
      <c r="CL504" s="40"/>
      <c r="CM504" s="40"/>
      <c r="CN504" s="40"/>
      <c r="CO504" s="40"/>
      <c r="CP504" s="40"/>
      <c r="CQ504" s="40"/>
      <c r="CR504" s="40"/>
      <c r="CS504" s="40"/>
      <c r="CT504" s="40"/>
      <c r="CU504" s="40"/>
      <c r="CV504" s="40"/>
      <c r="CW504" s="40"/>
      <c r="CX504" s="40"/>
      <c r="CY504" s="40"/>
      <c r="CZ504" s="40"/>
      <c r="DA504" s="40"/>
      <c r="DB504" s="40"/>
      <c r="DC504" s="40"/>
      <c r="DD504" s="40"/>
      <c r="DE504" s="40"/>
      <c r="DF504" s="40"/>
    </row>
    <row r="505" spans="1:110" s="37" customFormat="1" ht="25.5">
      <c r="A505" s="97">
        <v>403</v>
      </c>
      <c r="B505" s="6"/>
      <c r="C505" s="6" t="s">
        <v>6201</v>
      </c>
      <c r="D505" s="6" t="s">
        <v>5667</v>
      </c>
      <c r="E505" s="6" t="s">
        <v>6202</v>
      </c>
      <c r="F505" s="6" t="s">
        <v>6203</v>
      </c>
      <c r="G505" s="6" t="s">
        <v>2690</v>
      </c>
      <c r="H505" s="241"/>
      <c r="I505" s="241"/>
      <c r="J505" s="246">
        <v>7000</v>
      </c>
      <c r="K505" s="103">
        <v>42632</v>
      </c>
      <c r="L505" s="6" t="s">
        <v>6204</v>
      </c>
      <c r="M505" s="6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40"/>
      <c r="BQ505" s="40"/>
      <c r="BR505" s="40"/>
      <c r="BS505" s="40"/>
      <c r="BT505" s="40"/>
      <c r="BU505" s="40"/>
      <c r="BV505" s="40"/>
      <c r="BW505" s="40"/>
      <c r="BX505" s="40"/>
      <c r="BY505" s="40"/>
      <c r="BZ505" s="40"/>
      <c r="CA505" s="40"/>
      <c r="CB505" s="40"/>
      <c r="CC505" s="40"/>
      <c r="CD505" s="40"/>
      <c r="CE505" s="40"/>
      <c r="CF505" s="40"/>
      <c r="CG505" s="40"/>
      <c r="CH505" s="40"/>
      <c r="CI505" s="40"/>
      <c r="CJ505" s="40"/>
      <c r="CK505" s="40"/>
      <c r="CL505" s="40"/>
      <c r="CM505" s="40"/>
      <c r="CN505" s="40"/>
      <c r="CO505" s="40"/>
      <c r="CP505" s="40"/>
      <c r="CQ505" s="40"/>
      <c r="CR505" s="40"/>
      <c r="CS505" s="40"/>
      <c r="CT505" s="40"/>
      <c r="CU505" s="40"/>
      <c r="CV505" s="40"/>
      <c r="CW505" s="40"/>
      <c r="CX505" s="40"/>
      <c r="CY505" s="40"/>
      <c r="CZ505" s="40"/>
      <c r="DA505" s="40"/>
      <c r="DB505" s="40"/>
      <c r="DC505" s="40"/>
      <c r="DD505" s="40"/>
      <c r="DE505" s="40"/>
      <c r="DF505" s="40"/>
    </row>
    <row r="506" spans="1:110" s="37" customFormat="1" ht="25.5">
      <c r="A506" s="97">
        <v>404</v>
      </c>
      <c r="B506" s="6"/>
      <c r="C506" s="6" t="s">
        <v>6205</v>
      </c>
      <c r="D506" s="6" t="s">
        <v>5667</v>
      </c>
      <c r="E506" s="6" t="s">
        <v>6206</v>
      </c>
      <c r="F506" s="6" t="s">
        <v>6207</v>
      </c>
      <c r="G506" s="6" t="s">
        <v>2784</v>
      </c>
      <c r="H506" s="241"/>
      <c r="I506" s="241"/>
      <c r="J506" s="246">
        <v>200</v>
      </c>
      <c r="K506" s="103">
        <v>42632</v>
      </c>
      <c r="L506" s="6" t="s">
        <v>6208</v>
      </c>
      <c r="M506" s="6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40"/>
      <c r="BQ506" s="40"/>
      <c r="BR506" s="40"/>
      <c r="BS506" s="40"/>
      <c r="BT506" s="40"/>
      <c r="BU506" s="40"/>
      <c r="BV506" s="40"/>
      <c r="BW506" s="40"/>
      <c r="BX506" s="40"/>
      <c r="BY506" s="40"/>
      <c r="BZ506" s="40"/>
      <c r="CA506" s="40"/>
      <c r="CB506" s="40"/>
      <c r="CC506" s="40"/>
      <c r="CD506" s="40"/>
      <c r="CE506" s="40"/>
      <c r="CF506" s="40"/>
      <c r="CG506" s="40"/>
      <c r="CH506" s="40"/>
      <c r="CI506" s="40"/>
      <c r="CJ506" s="40"/>
      <c r="CK506" s="40"/>
      <c r="CL506" s="40"/>
      <c r="CM506" s="40"/>
      <c r="CN506" s="40"/>
      <c r="CO506" s="40"/>
      <c r="CP506" s="40"/>
      <c r="CQ506" s="40"/>
      <c r="CR506" s="40"/>
      <c r="CS506" s="40"/>
      <c r="CT506" s="40"/>
      <c r="CU506" s="40"/>
      <c r="CV506" s="40"/>
      <c r="CW506" s="40"/>
      <c r="CX506" s="40"/>
      <c r="CY506" s="40"/>
      <c r="CZ506" s="40"/>
      <c r="DA506" s="40"/>
      <c r="DB506" s="40"/>
      <c r="DC506" s="40"/>
      <c r="DD506" s="40"/>
      <c r="DE506" s="40"/>
      <c r="DF506" s="40"/>
    </row>
    <row r="507" spans="1:110" s="37" customFormat="1" ht="12.75">
      <c r="A507" s="97"/>
      <c r="B507" s="6"/>
      <c r="C507" s="6"/>
      <c r="D507" s="6"/>
      <c r="E507" s="6"/>
      <c r="F507" s="6"/>
      <c r="G507" s="6" t="s">
        <v>2690</v>
      </c>
      <c r="H507" s="241"/>
      <c r="I507" s="241"/>
      <c r="J507" s="246">
        <v>5000</v>
      </c>
      <c r="K507" s="6"/>
      <c r="L507" s="6"/>
      <c r="M507" s="6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0"/>
      <c r="BQ507" s="40"/>
      <c r="BR507" s="40"/>
      <c r="BS507" s="40"/>
      <c r="BT507" s="40"/>
      <c r="BU507" s="40"/>
      <c r="BV507" s="40"/>
      <c r="BW507" s="40"/>
      <c r="BX507" s="40"/>
      <c r="BY507" s="40"/>
      <c r="BZ507" s="40"/>
      <c r="CA507" s="40"/>
      <c r="CB507" s="40"/>
      <c r="CC507" s="40"/>
      <c r="CD507" s="40"/>
      <c r="CE507" s="40"/>
      <c r="CF507" s="40"/>
      <c r="CG507" s="40"/>
      <c r="CH507" s="40"/>
      <c r="CI507" s="40"/>
      <c r="CJ507" s="40"/>
      <c r="CK507" s="40"/>
      <c r="CL507" s="40"/>
      <c r="CM507" s="40"/>
      <c r="CN507" s="40"/>
      <c r="CO507" s="40"/>
      <c r="CP507" s="40"/>
      <c r="CQ507" s="40"/>
      <c r="CR507" s="40"/>
      <c r="CS507" s="40"/>
      <c r="CT507" s="40"/>
      <c r="CU507" s="40"/>
      <c r="CV507" s="40"/>
      <c r="CW507" s="40"/>
      <c r="CX507" s="40"/>
      <c r="CY507" s="40"/>
      <c r="CZ507" s="40"/>
      <c r="DA507" s="40"/>
      <c r="DB507" s="40"/>
      <c r="DC507" s="40"/>
      <c r="DD507" s="40"/>
      <c r="DE507" s="40"/>
      <c r="DF507" s="40"/>
    </row>
    <row r="508" spans="1:110" s="37" customFormat="1" ht="25.5">
      <c r="A508" s="97">
        <v>407</v>
      </c>
      <c r="B508" s="6"/>
      <c r="C508" s="6" t="s">
        <v>6209</v>
      </c>
      <c r="D508" s="6" t="s">
        <v>5667</v>
      </c>
      <c r="E508" s="6" t="s">
        <v>6194</v>
      </c>
      <c r="F508" s="6" t="s">
        <v>6210</v>
      </c>
      <c r="G508" s="6" t="s">
        <v>2690</v>
      </c>
      <c r="H508" s="241"/>
      <c r="I508" s="241"/>
      <c r="J508" s="246">
        <v>3000</v>
      </c>
      <c r="K508" s="103">
        <v>42632</v>
      </c>
      <c r="L508" s="6" t="s">
        <v>6211</v>
      </c>
      <c r="M508" s="6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  <c r="BH508" s="40"/>
      <c r="BI508" s="40"/>
      <c r="BJ508" s="40"/>
      <c r="BK508" s="40"/>
      <c r="BL508" s="40"/>
      <c r="BM508" s="40"/>
      <c r="BN508" s="40"/>
      <c r="BO508" s="40"/>
      <c r="BP508" s="40"/>
      <c r="BQ508" s="40"/>
      <c r="BR508" s="40"/>
      <c r="BS508" s="40"/>
      <c r="BT508" s="40"/>
      <c r="BU508" s="40"/>
      <c r="BV508" s="40"/>
      <c r="BW508" s="40"/>
      <c r="BX508" s="40"/>
      <c r="BY508" s="40"/>
      <c r="BZ508" s="40"/>
      <c r="CA508" s="40"/>
      <c r="CB508" s="40"/>
      <c r="CC508" s="40"/>
      <c r="CD508" s="40"/>
      <c r="CE508" s="40"/>
      <c r="CF508" s="40"/>
      <c r="CG508" s="40"/>
      <c r="CH508" s="40"/>
      <c r="CI508" s="40"/>
      <c r="CJ508" s="40"/>
      <c r="CK508" s="40"/>
      <c r="CL508" s="40"/>
      <c r="CM508" s="40"/>
      <c r="CN508" s="40"/>
      <c r="CO508" s="40"/>
      <c r="CP508" s="40"/>
      <c r="CQ508" s="40"/>
      <c r="CR508" s="40"/>
      <c r="CS508" s="40"/>
      <c r="CT508" s="40"/>
      <c r="CU508" s="40"/>
      <c r="CV508" s="40"/>
      <c r="CW508" s="40"/>
      <c r="CX508" s="40"/>
      <c r="CY508" s="40"/>
      <c r="CZ508" s="40"/>
      <c r="DA508" s="40"/>
      <c r="DB508" s="40"/>
      <c r="DC508" s="40"/>
      <c r="DD508" s="40"/>
      <c r="DE508" s="40"/>
      <c r="DF508" s="40"/>
    </row>
    <row r="509" spans="1:110" s="37" customFormat="1" ht="25.5">
      <c r="A509" s="97">
        <v>409</v>
      </c>
      <c r="B509" s="6"/>
      <c r="C509" s="6" t="s">
        <v>6212</v>
      </c>
      <c r="D509" s="6" t="s">
        <v>5667</v>
      </c>
      <c r="E509" s="6" t="s">
        <v>6213</v>
      </c>
      <c r="F509" s="6" t="s">
        <v>6214</v>
      </c>
      <c r="G509" s="6" t="s">
        <v>2784</v>
      </c>
      <c r="H509" s="241"/>
      <c r="I509" s="241"/>
      <c r="J509" s="246">
        <v>400</v>
      </c>
      <c r="K509" s="103">
        <v>42632</v>
      </c>
      <c r="L509" s="6" t="s">
        <v>6215</v>
      </c>
      <c r="M509" s="6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0"/>
      <c r="BQ509" s="40"/>
      <c r="BR509" s="40"/>
      <c r="BS509" s="40"/>
      <c r="BT509" s="40"/>
      <c r="BU509" s="40"/>
      <c r="BV509" s="40"/>
      <c r="BW509" s="40"/>
      <c r="BX509" s="40"/>
      <c r="BY509" s="40"/>
      <c r="BZ509" s="40"/>
      <c r="CA509" s="40"/>
      <c r="CB509" s="40"/>
      <c r="CC509" s="40"/>
      <c r="CD509" s="40"/>
      <c r="CE509" s="40"/>
      <c r="CF509" s="40"/>
      <c r="CG509" s="40"/>
      <c r="CH509" s="40"/>
      <c r="CI509" s="40"/>
      <c r="CJ509" s="40"/>
      <c r="CK509" s="40"/>
      <c r="CL509" s="40"/>
      <c r="CM509" s="40"/>
      <c r="CN509" s="40"/>
      <c r="CO509" s="40"/>
      <c r="CP509" s="40"/>
      <c r="CQ509" s="40"/>
      <c r="CR509" s="40"/>
      <c r="CS509" s="40"/>
      <c r="CT509" s="40"/>
      <c r="CU509" s="40"/>
      <c r="CV509" s="40"/>
      <c r="CW509" s="40"/>
      <c r="CX509" s="40"/>
      <c r="CY509" s="40"/>
      <c r="CZ509" s="40"/>
      <c r="DA509" s="40"/>
      <c r="DB509" s="40"/>
      <c r="DC509" s="40"/>
      <c r="DD509" s="40"/>
      <c r="DE509" s="40"/>
      <c r="DF509" s="40"/>
    </row>
    <row r="510" spans="1:110" s="37" customFormat="1" ht="25.5">
      <c r="A510" s="97">
        <v>410</v>
      </c>
      <c r="B510" s="6"/>
      <c r="C510" s="6" t="s">
        <v>6216</v>
      </c>
      <c r="D510" s="6" t="s">
        <v>5667</v>
      </c>
      <c r="E510" s="6" t="s">
        <v>6217</v>
      </c>
      <c r="F510" s="6" t="s">
        <v>6218</v>
      </c>
      <c r="G510" s="6" t="s">
        <v>2690</v>
      </c>
      <c r="H510" s="241"/>
      <c r="I510" s="241"/>
      <c r="J510" s="246">
        <v>5000</v>
      </c>
      <c r="K510" s="103">
        <v>42632</v>
      </c>
      <c r="L510" s="6" t="s">
        <v>6219</v>
      </c>
      <c r="M510" s="6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0"/>
      <c r="BN510" s="40"/>
      <c r="BO510" s="40"/>
      <c r="BP510" s="40"/>
      <c r="BQ510" s="40"/>
      <c r="BR510" s="40"/>
      <c r="BS510" s="40"/>
      <c r="BT510" s="40"/>
      <c r="BU510" s="40"/>
      <c r="BV510" s="40"/>
      <c r="BW510" s="40"/>
      <c r="BX510" s="40"/>
      <c r="BY510" s="40"/>
      <c r="BZ510" s="40"/>
      <c r="CA510" s="40"/>
      <c r="CB510" s="40"/>
      <c r="CC510" s="40"/>
      <c r="CD510" s="40"/>
      <c r="CE510" s="40"/>
      <c r="CF510" s="40"/>
      <c r="CG510" s="40"/>
      <c r="CH510" s="40"/>
      <c r="CI510" s="40"/>
      <c r="CJ510" s="40"/>
      <c r="CK510" s="40"/>
      <c r="CL510" s="40"/>
      <c r="CM510" s="40"/>
      <c r="CN510" s="40"/>
      <c r="CO510" s="40"/>
      <c r="CP510" s="40"/>
      <c r="CQ510" s="40"/>
      <c r="CR510" s="40"/>
      <c r="CS510" s="40"/>
      <c r="CT510" s="40"/>
      <c r="CU510" s="40"/>
      <c r="CV510" s="40"/>
      <c r="CW510" s="40"/>
      <c r="CX510" s="40"/>
      <c r="CY510" s="40"/>
      <c r="CZ510" s="40"/>
      <c r="DA510" s="40"/>
      <c r="DB510" s="40"/>
      <c r="DC510" s="40"/>
      <c r="DD510" s="40"/>
      <c r="DE510" s="40"/>
      <c r="DF510" s="40"/>
    </row>
    <row r="511" spans="1:110" s="37" customFormat="1" ht="25.5">
      <c r="A511" s="97">
        <v>411</v>
      </c>
      <c r="B511" s="6"/>
      <c r="C511" s="6" t="s">
        <v>6220</v>
      </c>
      <c r="D511" s="6" t="s">
        <v>5245</v>
      </c>
      <c r="E511" s="6" t="s">
        <v>6221</v>
      </c>
      <c r="F511" s="6" t="s">
        <v>6222</v>
      </c>
      <c r="G511" s="6" t="s">
        <v>2784</v>
      </c>
      <c r="H511" s="246">
        <v>425</v>
      </c>
      <c r="I511" s="241"/>
      <c r="J511" s="241"/>
      <c r="K511" s="103">
        <v>42629</v>
      </c>
      <c r="L511" s="6" t="s">
        <v>6223</v>
      </c>
      <c r="M511" s="6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40"/>
      <c r="BP511" s="40"/>
      <c r="BQ511" s="40"/>
      <c r="BR511" s="40"/>
      <c r="BS511" s="40"/>
      <c r="BT511" s="40"/>
      <c r="BU511" s="40"/>
      <c r="BV511" s="40"/>
      <c r="BW511" s="40"/>
      <c r="BX511" s="40"/>
      <c r="BY511" s="40"/>
      <c r="BZ511" s="40"/>
      <c r="CA511" s="40"/>
      <c r="CB511" s="40"/>
      <c r="CC511" s="40"/>
      <c r="CD511" s="40"/>
      <c r="CE511" s="40"/>
      <c r="CF511" s="40"/>
      <c r="CG511" s="40"/>
      <c r="CH511" s="40"/>
      <c r="CI511" s="40"/>
      <c r="CJ511" s="40"/>
      <c r="CK511" s="40"/>
      <c r="CL511" s="40"/>
      <c r="CM511" s="40"/>
      <c r="CN511" s="40"/>
      <c r="CO511" s="40"/>
      <c r="CP511" s="40"/>
      <c r="CQ511" s="40"/>
      <c r="CR511" s="40"/>
      <c r="CS511" s="40"/>
      <c r="CT511" s="40"/>
      <c r="CU511" s="40"/>
      <c r="CV511" s="40"/>
      <c r="CW511" s="40"/>
      <c r="CX511" s="40"/>
      <c r="CY511" s="40"/>
      <c r="CZ511" s="40"/>
      <c r="DA511" s="40"/>
      <c r="DB511" s="40"/>
      <c r="DC511" s="40"/>
      <c r="DD511" s="40"/>
      <c r="DE511" s="40"/>
      <c r="DF511" s="40"/>
    </row>
    <row r="512" spans="1:110" s="37" customFormat="1" ht="25.5">
      <c r="A512" s="97">
        <v>412</v>
      </c>
      <c r="B512" s="6"/>
      <c r="C512" s="6" t="s">
        <v>6220</v>
      </c>
      <c r="D512" s="6" t="s">
        <v>5245</v>
      </c>
      <c r="E512" s="6" t="s">
        <v>6224</v>
      </c>
      <c r="F512" s="6" t="s">
        <v>6225</v>
      </c>
      <c r="G512" s="6" t="s">
        <v>2784</v>
      </c>
      <c r="H512" s="246">
        <v>622</v>
      </c>
      <c r="I512" s="241"/>
      <c r="J512" s="241"/>
      <c r="K512" s="103">
        <v>42629</v>
      </c>
      <c r="L512" s="6" t="s">
        <v>6226</v>
      </c>
      <c r="M512" s="6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40"/>
      <c r="BN512" s="40"/>
      <c r="BO512" s="40"/>
      <c r="BP512" s="40"/>
      <c r="BQ512" s="40"/>
      <c r="BR512" s="40"/>
      <c r="BS512" s="40"/>
      <c r="BT512" s="40"/>
      <c r="BU512" s="40"/>
      <c r="BV512" s="40"/>
      <c r="BW512" s="40"/>
      <c r="BX512" s="40"/>
      <c r="BY512" s="40"/>
      <c r="BZ512" s="40"/>
      <c r="CA512" s="40"/>
      <c r="CB512" s="40"/>
      <c r="CC512" s="40"/>
      <c r="CD512" s="40"/>
      <c r="CE512" s="40"/>
      <c r="CF512" s="40"/>
      <c r="CG512" s="40"/>
      <c r="CH512" s="40"/>
      <c r="CI512" s="40"/>
      <c r="CJ512" s="40"/>
      <c r="CK512" s="40"/>
      <c r="CL512" s="40"/>
      <c r="CM512" s="40"/>
      <c r="CN512" s="40"/>
      <c r="CO512" s="40"/>
      <c r="CP512" s="40"/>
      <c r="CQ512" s="40"/>
      <c r="CR512" s="40"/>
      <c r="CS512" s="40"/>
      <c r="CT512" s="40"/>
      <c r="CU512" s="40"/>
      <c r="CV512" s="40"/>
      <c r="CW512" s="40"/>
      <c r="CX512" s="40"/>
      <c r="CY512" s="40"/>
      <c r="CZ512" s="40"/>
      <c r="DA512" s="40"/>
      <c r="DB512" s="40"/>
      <c r="DC512" s="40"/>
      <c r="DD512" s="40"/>
      <c r="DE512" s="40"/>
      <c r="DF512" s="40"/>
    </row>
    <row r="513" spans="1:110" s="37" customFormat="1" ht="25.5">
      <c r="A513" s="97">
        <v>413</v>
      </c>
      <c r="B513" s="6"/>
      <c r="C513" s="6" t="s">
        <v>6227</v>
      </c>
      <c r="D513" s="6" t="s">
        <v>5245</v>
      </c>
      <c r="E513" s="6" t="s">
        <v>6228</v>
      </c>
      <c r="F513" s="6" t="s">
        <v>6229</v>
      </c>
      <c r="G513" s="6" t="s">
        <v>5278</v>
      </c>
      <c r="H513" s="246">
        <v>33194</v>
      </c>
      <c r="I513" s="241"/>
      <c r="J513" s="241"/>
      <c r="K513" s="103">
        <v>42629</v>
      </c>
      <c r="L513" s="6" t="s">
        <v>6230</v>
      </c>
      <c r="M513" s="6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  <c r="BP513" s="40"/>
      <c r="BQ513" s="40"/>
      <c r="BR513" s="40"/>
      <c r="BS513" s="40"/>
      <c r="BT513" s="40"/>
      <c r="BU513" s="40"/>
      <c r="BV513" s="40"/>
      <c r="BW513" s="40"/>
      <c r="BX513" s="40"/>
      <c r="BY513" s="40"/>
      <c r="BZ513" s="40"/>
      <c r="CA513" s="40"/>
      <c r="CB513" s="40"/>
      <c r="CC513" s="40"/>
      <c r="CD513" s="40"/>
      <c r="CE513" s="40"/>
      <c r="CF513" s="40"/>
      <c r="CG513" s="40"/>
      <c r="CH513" s="40"/>
      <c r="CI513" s="40"/>
      <c r="CJ513" s="40"/>
      <c r="CK513" s="40"/>
      <c r="CL513" s="40"/>
      <c r="CM513" s="40"/>
      <c r="CN513" s="40"/>
      <c r="CO513" s="40"/>
      <c r="CP513" s="40"/>
      <c r="CQ513" s="40"/>
      <c r="CR513" s="40"/>
      <c r="CS513" s="40"/>
      <c r="CT513" s="40"/>
      <c r="CU513" s="40"/>
      <c r="CV513" s="40"/>
      <c r="CW513" s="40"/>
      <c r="CX513" s="40"/>
      <c r="CY513" s="40"/>
      <c r="CZ513" s="40"/>
      <c r="DA513" s="40"/>
      <c r="DB513" s="40"/>
      <c r="DC513" s="40"/>
      <c r="DD513" s="40"/>
      <c r="DE513" s="40"/>
      <c r="DF513" s="40"/>
    </row>
    <row r="514" spans="1:110" s="37" customFormat="1" ht="12.75">
      <c r="A514" s="97"/>
      <c r="B514" s="6"/>
      <c r="C514" s="6" t="s">
        <v>6231</v>
      </c>
      <c r="D514" s="6"/>
      <c r="E514" s="6"/>
      <c r="F514" s="6"/>
      <c r="G514" s="6"/>
      <c r="H514" s="246"/>
      <c r="I514" s="241"/>
      <c r="J514" s="241"/>
      <c r="K514" s="6"/>
      <c r="L514" s="6"/>
      <c r="M514" s="6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40"/>
      <c r="BN514" s="40"/>
      <c r="BO514" s="40"/>
      <c r="BP514" s="40"/>
      <c r="BQ514" s="40"/>
      <c r="BR514" s="40"/>
      <c r="BS514" s="40"/>
      <c r="BT514" s="40"/>
      <c r="BU514" s="40"/>
      <c r="BV514" s="40"/>
      <c r="BW514" s="40"/>
      <c r="BX514" s="40"/>
      <c r="BY514" s="40"/>
      <c r="BZ514" s="40"/>
      <c r="CA514" s="40"/>
      <c r="CB514" s="40"/>
      <c r="CC514" s="40"/>
      <c r="CD514" s="40"/>
      <c r="CE514" s="40"/>
      <c r="CF514" s="40"/>
      <c r="CG514" s="40"/>
      <c r="CH514" s="40"/>
      <c r="CI514" s="40"/>
      <c r="CJ514" s="40"/>
      <c r="CK514" s="40"/>
      <c r="CL514" s="40"/>
      <c r="CM514" s="40"/>
      <c r="CN514" s="40"/>
      <c r="CO514" s="40"/>
      <c r="CP514" s="40"/>
      <c r="CQ514" s="40"/>
      <c r="CR514" s="40"/>
      <c r="CS514" s="40"/>
      <c r="CT514" s="40"/>
      <c r="CU514" s="40"/>
      <c r="CV514" s="40"/>
      <c r="CW514" s="40"/>
      <c r="CX514" s="40"/>
      <c r="CY514" s="40"/>
      <c r="CZ514" s="40"/>
      <c r="DA514" s="40"/>
      <c r="DB514" s="40"/>
      <c r="DC514" s="40"/>
      <c r="DD514" s="40"/>
      <c r="DE514" s="40"/>
      <c r="DF514" s="40"/>
    </row>
    <row r="515" spans="1:110" s="37" customFormat="1" ht="25.5">
      <c r="A515" s="97">
        <v>414</v>
      </c>
      <c r="B515" s="6"/>
      <c r="C515" s="6" t="s">
        <v>6232</v>
      </c>
      <c r="D515" s="6" t="s">
        <v>5245</v>
      </c>
      <c r="E515" s="6" t="s">
        <v>5844</v>
      </c>
      <c r="F515" s="6" t="s">
        <v>6233</v>
      </c>
      <c r="G515" s="6" t="s">
        <v>5878</v>
      </c>
      <c r="H515" s="246">
        <v>65500</v>
      </c>
      <c r="I515" s="241"/>
      <c r="J515" s="241"/>
      <c r="K515" s="103">
        <v>42629</v>
      </c>
      <c r="L515" s="6" t="s">
        <v>6234</v>
      </c>
      <c r="M515" s="6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40"/>
      <c r="BN515" s="40"/>
      <c r="BO515" s="40"/>
      <c r="BP515" s="40"/>
      <c r="BQ515" s="40"/>
      <c r="BR515" s="40"/>
      <c r="BS515" s="40"/>
      <c r="BT515" s="40"/>
      <c r="BU515" s="40"/>
      <c r="BV515" s="40"/>
      <c r="BW515" s="40"/>
      <c r="BX515" s="40"/>
      <c r="BY515" s="40"/>
      <c r="BZ515" s="40"/>
      <c r="CA515" s="40"/>
      <c r="CB515" s="40"/>
      <c r="CC515" s="40"/>
      <c r="CD515" s="40"/>
      <c r="CE515" s="40"/>
      <c r="CF515" s="40"/>
      <c r="CG515" s="40"/>
      <c r="CH515" s="40"/>
      <c r="CI515" s="40"/>
      <c r="CJ515" s="40"/>
      <c r="CK515" s="40"/>
      <c r="CL515" s="40"/>
      <c r="CM515" s="40"/>
      <c r="CN515" s="40"/>
      <c r="CO515" s="40"/>
      <c r="CP515" s="40"/>
      <c r="CQ515" s="40"/>
      <c r="CR515" s="40"/>
      <c r="CS515" s="40"/>
      <c r="CT515" s="40"/>
      <c r="CU515" s="40"/>
      <c r="CV515" s="40"/>
      <c r="CW515" s="40"/>
      <c r="CX515" s="40"/>
      <c r="CY515" s="40"/>
      <c r="CZ515" s="40"/>
      <c r="DA515" s="40"/>
      <c r="DB515" s="40"/>
      <c r="DC515" s="40"/>
      <c r="DD515" s="40"/>
      <c r="DE515" s="40"/>
      <c r="DF515" s="40"/>
    </row>
    <row r="516" spans="1:110" s="37" customFormat="1" ht="25.5">
      <c r="A516" s="97">
        <v>415</v>
      </c>
      <c r="B516" s="6"/>
      <c r="C516" s="6" t="s">
        <v>5847</v>
      </c>
      <c r="D516" s="6" t="s">
        <v>5245</v>
      </c>
      <c r="E516" s="6" t="s">
        <v>5844</v>
      </c>
      <c r="F516" s="6" t="s">
        <v>6235</v>
      </c>
      <c r="G516" s="6" t="s">
        <v>5878</v>
      </c>
      <c r="H516" s="246">
        <v>85304</v>
      </c>
      <c r="I516" s="241"/>
      <c r="J516" s="241"/>
      <c r="K516" s="103">
        <v>42629</v>
      </c>
      <c r="L516" s="6" t="s">
        <v>6236</v>
      </c>
      <c r="M516" s="6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  <c r="BH516" s="40"/>
      <c r="BI516" s="40"/>
      <c r="BJ516" s="40"/>
      <c r="BK516" s="40"/>
      <c r="BL516" s="40"/>
      <c r="BM516" s="40"/>
      <c r="BN516" s="40"/>
      <c r="BO516" s="40"/>
      <c r="BP516" s="40"/>
      <c r="BQ516" s="40"/>
      <c r="BR516" s="40"/>
      <c r="BS516" s="40"/>
      <c r="BT516" s="40"/>
      <c r="BU516" s="40"/>
      <c r="BV516" s="40"/>
      <c r="BW516" s="40"/>
      <c r="BX516" s="40"/>
      <c r="BY516" s="40"/>
      <c r="BZ516" s="40"/>
      <c r="CA516" s="40"/>
      <c r="CB516" s="40"/>
      <c r="CC516" s="40"/>
      <c r="CD516" s="40"/>
      <c r="CE516" s="40"/>
      <c r="CF516" s="40"/>
      <c r="CG516" s="40"/>
      <c r="CH516" s="40"/>
      <c r="CI516" s="40"/>
      <c r="CJ516" s="40"/>
      <c r="CK516" s="40"/>
      <c r="CL516" s="40"/>
      <c r="CM516" s="40"/>
      <c r="CN516" s="40"/>
      <c r="CO516" s="40"/>
      <c r="CP516" s="40"/>
      <c r="CQ516" s="40"/>
      <c r="CR516" s="40"/>
      <c r="CS516" s="40"/>
      <c r="CT516" s="40"/>
      <c r="CU516" s="40"/>
      <c r="CV516" s="40"/>
      <c r="CW516" s="40"/>
      <c r="CX516" s="40"/>
      <c r="CY516" s="40"/>
      <c r="CZ516" s="40"/>
      <c r="DA516" s="40"/>
      <c r="DB516" s="40"/>
      <c r="DC516" s="40"/>
      <c r="DD516" s="40"/>
      <c r="DE516" s="40"/>
      <c r="DF516" s="40"/>
    </row>
    <row r="517" spans="1:110" s="37" customFormat="1" ht="25.5">
      <c r="A517" s="97">
        <v>416</v>
      </c>
      <c r="B517" s="6"/>
      <c r="C517" s="6" t="s">
        <v>6237</v>
      </c>
      <c r="D517" s="6" t="s">
        <v>5259</v>
      </c>
      <c r="E517" s="6" t="s">
        <v>6238</v>
      </c>
      <c r="F517" s="6" t="s">
        <v>6239</v>
      </c>
      <c r="G517" s="6" t="s">
        <v>2784</v>
      </c>
      <c r="H517" s="246">
        <v>50</v>
      </c>
      <c r="I517" s="241"/>
      <c r="J517" s="241"/>
      <c r="K517" s="103">
        <v>42632</v>
      </c>
      <c r="L517" s="6" t="s">
        <v>6240</v>
      </c>
      <c r="M517" s="6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40"/>
      <c r="BP517" s="40"/>
      <c r="BQ517" s="40"/>
      <c r="BR517" s="40"/>
      <c r="BS517" s="40"/>
      <c r="BT517" s="40"/>
      <c r="BU517" s="40"/>
      <c r="BV517" s="40"/>
      <c r="BW517" s="40"/>
      <c r="BX517" s="40"/>
      <c r="BY517" s="40"/>
      <c r="BZ517" s="40"/>
      <c r="CA517" s="40"/>
      <c r="CB517" s="40"/>
      <c r="CC517" s="40"/>
      <c r="CD517" s="40"/>
      <c r="CE517" s="40"/>
      <c r="CF517" s="40"/>
      <c r="CG517" s="40"/>
      <c r="CH517" s="40"/>
      <c r="CI517" s="40"/>
      <c r="CJ517" s="40"/>
      <c r="CK517" s="40"/>
      <c r="CL517" s="40"/>
      <c r="CM517" s="40"/>
      <c r="CN517" s="40"/>
      <c r="CO517" s="40"/>
      <c r="CP517" s="40"/>
      <c r="CQ517" s="40"/>
      <c r="CR517" s="40"/>
      <c r="CS517" s="40"/>
      <c r="CT517" s="40"/>
      <c r="CU517" s="40"/>
      <c r="CV517" s="40"/>
      <c r="CW517" s="40"/>
      <c r="CX517" s="40"/>
      <c r="CY517" s="40"/>
      <c r="CZ517" s="40"/>
      <c r="DA517" s="40"/>
      <c r="DB517" s="40"/>
      <c r="DC517" s="40"/>
      <c r="DD517" s="40"/>
      <c r="DE517" s="40"/>
      <c r="DF517" s="40"/>
    </row>
    <row r="518" spans="1:110" s="37" customFormat="1" ht="12.75">
      <c r="A518" s="97"/>
      <c r="B518" s="6"/>
      <c r="C518" s="6"/>
      <c r="D518" s="6"/>
      <c r="E518" s="6"/>
      <c r="F518" s="6"/>
      <c r="G518" s="6" t="s">
        <v>2690</v>
      </c>
      <c r="H518" s="246">
        <v>20000</v>
      </c>
      <c r="I518" s="241"/>
      <c r="J518" s="241"/>
      <c r="K518" s="6"/>
      <c r="L518" s="6"/>
      <c r="M518" s="6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/>
      <c r="BM518" s="40"/>
      <c r="BN518" s="40"/>
      <c r="BO518" s="40"/>
      <c r="BP518" s="40"/>
      <c r="BQ518" s="40"/>
      <c r="BR518" s="40"/>
      <c r="BS518" s="40"/>
      <c r="BT518" s="40"/>
      <c r="BU518" s="40"/>
      <c r="BV518" s="40"/>
      <c r="BW518" s="40"/>
      <c r="BX518" s="40"/>
      <c r="BY518" s="40"/>
      <c r="BZ518" s="40"/>
      <c r="CA518" s="40"/>
      <c r="CB518" s="40"/>
      <c r="CC518" s="40"/>
      <c r="CD518" s="40"/>
      <c r="CE518" s="40"/>
      <c r="CF518" s="40"/>
      <c r="CG518" s="40"/>
      <c r="CH518" s="40"/>
      <c r="CI518" s="40"/>
      <c r="CJ518" s="40"/>
      <c r="CK518" s="40"/>
      <c r="CL518" s="40"/>
      <c r="CM518" s="40"/>
      <c r="CN518" s="40"/>
      <c r="CO518" s="40"/>
      <c r="CP518" s="40"/>
      <c r="CQ518" s="40"/>
      <c r="CR518" s="40"/>
      <c r="CS518" s="40"/>
      <c r="CT518" s="40"/>
      <c r="CU518" s="40"/>
      <c r="CV518" s="40"/>
      <c r="CW518" s="40"/>
      <c r="CX518" s="40"/>
      <c r="CY518" s="40"/>
      <c r="CZ518" s="40"/>
      <c r="DA518" s="40"/>
      <c r="DB518" s="40"/>
      <c r="DC518" s="40"/>
      <c r="DD518" s="40"/>
      <c r="DE518" s="40"/>
      <c r="DF518" s="40"/>
    </row>
    <row r="519" spans="1:110" s="37" customFormat="1" ht="25.5">
      <c r="A519" s="97">
        <v>417</v>
      </c>
      <c r="B519" s="6"/>
      <c r="C519" s="6" t="s">
        <v>6241</v>
      </c>
      <c r="D519" s="6" t="s">
        <v>5259</v>
      </c>
      <c r="E519" s="6" t="s">
        <v>6242</v>
      </c>
      <c r="F519" s="6" t="s">
        <v>6243</v>
      </c>
      <c r="G519" s="6" t="s">
        <v>2784</v>
      </c>
      <c r="H519" s="241"/>
      <c r="I519" s="241"/>
      <c r="J519" s="246">
        <v>2032</v>
      </c>
      <c r="K519" s="103">
        <v>42632</v>
      </c>
      <c r="L519" s="6" t="s">
        <v>6244</v>
      </c>
      <c r="M519" s="6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  <c r="BH519" s="40"/>
      <c r="BI519" s="40"/>
      <c r="BJ519" s="40"/>
      <c r="BK519" s="40"/>
      <c r="BL519" s="40"/>
      <c r="BM519" s="40"/>
      <c r="BN519" s="40"/>
      <c r="BO519" s="40"/>
      <c r="BP519" s="40"/>
      <c r="BQ519" s="40"/>
      <c r="BR519" s="40"/>
      <c r="BS519" s="40"/>
      <c r="BT519" s="40"/>
      <c r="BU519" s="40"/>
      <c r="BV519" s="40"/>
      <c r="BW519" s="40"/>
      <c r="BX519" s="40"/>
      <c r="BY519" s="40"/>
      <c r="BZ519" s="40"/>
      <c r="CA519" s="40"/>
      <c r="CB519" s="40"/>
      <c r="CC519" s="40"/>
      <c r="CD519" s="40"/>
      <c r="CE519" s="40"/>
      <c r="CF519" s="40"/>
      <c r="CG519" s="40"/>
      <c r="CH519" s="40"/>
      <c r="CI519" s="40"/>
      <c r="CJ519" s="40"/>
      <c r="CK519" s="40"/>
      <c r="CL519" s="40"/>
      <c r="CM519" s="40"/>
      <c r="CN519" s="40"/>
      <c r="CO519" s="40"/>
      <c r="CP519" s="40"/>
      <c r="CQ519" s="40"/>
      <c r="CR519" s="40"/>
      <c r="CS519" s="40"/>
      <c r="CT519" s="40"/>
      <c r="CU519" s="40"/>
      <c r="CV519" s="40"/>
      <c r="CW519" s="40"/>
      <c r="CX519" s="40"/>
      <c r="CY519" s="40"/>
      <c r="CZ519" s="40"/>
      <c r="DA519" s="40"/>
      <c r="DB519" s="40"/>
      <c r="DC519" s="40"/>
      <c r="DD519" s="40"/>
      <c r="DE519" s="40"/>
      <c r="DF519" s="40"/>
    </row>
    <row r="520" spans="1:110" s="37" customFormat="1" ht="25.5">
      <c r="A520" s="97">
        <v>418</v>
      </c>
      <c r="B520" s="6"/>
      <c r="C520" s="6" t="s">
        <v>5034</v>
      </c>
      <c r="D520" s="6" t="s">
        <v>5259</v>
      </c>
      <c r="E520" s="6" t="s">
        <v>6245</v>
      </c>
      <c r="F520" s="6" t="s">
        <v>6246</v>
      </c>
      <c r="G520" s="6" t="s">
        <v>2690</v>
      </c>
      <c r="H520" s="241"/>
      <c r="I520" s="241"/>
      <c r="J520" s="246">
        <v>2640</v>
      </c>
      <c r="K520" s="103">
        <v>42632</v>
      </c>
      <c r="L520" s="6" t="s">
        <v>6247</v>
      </c>
      <c r="M520" s="6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40"/>
      <c r="BN520" s="40"/>
      <c r="BO520" s="40"/>
      <c r="BP520" s="40"/>
      <c r="BQ520" s="40"/>
      <c r="BR520" s="40"/>
      <c r="BS520" s="40"/>
      <c r="BT520" s="40"/>
      <c r="BU520" s="40"/>
      <c r="BV520" s="40"/>
      <c r="BW520" s="40"/>
      <c r="BX520" s="40"/>
      <c r="BY520" s="40"/>
      <c r="BZ520" s="40"/>
      <c r="CA520" s="40"/>
      <c r="CB520" s="40"/>
      <c r="CC520" s="40"/>
      <c r="CD520" s="40"/>
      <c r="CE520" s="40"/>
      <c r="CF520" s="40"/>
      <c r="CG520" s="40"/>
      <c r="CH520" s="40"/>
      <c r="CI520" s="40"/>
      <c r="CJ520" s="40"/>
      <c r="CK520" s="40"/>
      <c r="CL520" s="40"/>
      <c r="CM520" s="40"/>
      <c r="CN520" s="40"/>
      <c r="CO520" s="40"/>
      <c r="CP520" s="40"/>
      <c r="CQ520" s="40"/>
      <c r="CR520" s="40"/>
      <c r="CS520" s="40"/>
      <c r="CT520" s="40"/>
      <c r="CU520" s="40"/>
      <c r="CV520" s="40"/>
      <c r="CW520" s="40"/>
      <c r="CX520" s="40"/>
      <c r="CY520" s="40"/>
      <c r="CZ520" s="40"/>
      <c r="DA520" s="40"/>
      <c r="DB520" s="40"/>
      <c r="DC520" s="40"/>
      <c r="DD520" s="40"/>
      <c r="DE520" s="40"/>
      <c r="DF520" s="40"/>
    </row>
    <row r="521" spans="1:110" s="37" customFormat="1" ht="25.5">
      <c r="A521" s="97">
        <v>419</v>
      </c>
      <c r="B521" s="6"/>
      <c r="C521" s="6" t="s">
        <v>6248</v>
      </c>
      <c r="D521" s="6" t="s">
        <v>5259</v>
      </c>
      <c r="E521" s="6" t="s">
        <v>6249</v>
      </c>
      <c r="F521" s="6" t="s">
        <v>6250</v>
      </c>
      <c r="G521" s="6" t="s">
        <v>2859</v>
      </c>
      <c r="H521" s="241"/>
      <c r="I521" s="241"/>
      <c r="J521" s="246">
        <v>4000</v>
      </c>
      <c r="K521" s="103">
        <v>42632</v>
      </c>
      <c r="L521" s="6" t="s">
        <v>6251</v>
      </c>
      <c r="M521" s="6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/>
      <c r="BM521" s="40"/>
      <c r="BN521" s="40"/>
      <c r="BO521" s="40"/>
      <c r="BP521" s="40"/>
      <c r="BQ521" s="40"/>
      <c r="BR521" s="40"/>
      <c r="BS521" s="40"/>
      <c r="BT521" s="40"/>
      <c r="BU521" s="40"/>
      <c r="BV521" s="40"/>
      <c r="BW521" s="40"/>
      <c r="BX521" s="40"/>
      <c r="BY521" s="40"/>
      <c r="BZ521" s="40"/>
      <c r="CA521" s="40"/>
      <c r="CB521" s="40"/>
      <c r="CC521" s="40"/>
      <c r="CD521" s="40"/>
      <c r="CE521" s="40"/>
      <c r="CF521" s="40"/>
      <c r="CG521" s="40"/>
      <c r="CH521" s="40"/>
      <c r="CI521" s="40"/>
      <c r="CJ521" s="40"/>
      <c r="CK521" s="40"/>
      <c r="CL521" s="40"/>
      <c r="CM521" s="40"/>
      <c r="CN521" s="40"/>
      <c r="CO521" s="40"/>
      <c r="CP521" s="40"/>
      <c r="CQ521" s="40"/>
      <c r="CR521" s="40"/>
      <c r="CS521" s="40"/>
      <c r="CT521" s="40"/>
      <c r="CU521" s="40"/>
      <c r="CV521" s="40"/>
      <c r="CW521" s="40"/>
      <c r="CX521" s="40"/>
      <c r="CY521" s="40"/>
      <c r="CZ521" s="40"/>
      <c r="DA521" s="40"/>
      <c r="DB521" s="40"/>
      <c r="DC521" s="40"/>
      <c r="DD521" s="40"/>
      <c r="DE521" s="40"/>
      <c r="DF521" s="40"/>
    </row>
    <row r="522" spans="1:110" s="37" customFormat="1" ht="25.5">
      <c r="A522" s="97">
        <v>420</v>
      </c>
      <c r="B522" s="6"/>
      <c r="C522" s="6" t="s">
        <v>1848</v>
      </c>
      <c r="D522" s="6" t="s">
        <v>5259</v>
      </c>
      <c r="E522" s="6" t="s">
        <v>6252</v>
      </c>
      <c r="F522" s="6" t="s">
        <v>6253</v>
      </c>
      <c r="G522" s="6" t="s">
        <v>2859</v>
      </c>
      <c r="H522" s="241"/>
      <c r="I522" s="241"/>
      <c r="J522" s="246">
        <v>2500</v>
      </c>
      <c r="K522" s="103">
        <v>42632</v>
      </c>
      <c r="L522" s="6" t="s">
        <v>6254</v>
      </c>
      <c r="M522" s="6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  <c r="BH522" s="40"/>
      <c r="BI522" s="40"/>
      <c r="BJ522" s="40"/>
      <c r="BK522" s="40"/>
      <c r="BL522" s="40"/>
      <c r="BM522" s="40"/>
      <c r="BN522" s="40"/>
      <c r="BO522" s="40"/>
      <c r="BP522" s="40"/>
      <c r="BQ522" s="40"/>
      <c r="BR522" s="40"/>
      <c r="BS522" s="40"/>
      <c r="BT522" s="40"/>
      <c r="BU522" s="40"/>
      <c r="BV522" s="40"/>
      <c r="BW522" s="40"/>
      <c r="BX522" s="40"/>
      <c r="BY522" s="40"/>
      <c r="BZ522" s="40"/>
      <c r="CA522" s="40"/>
      <c r="CB522" s="40"/>
      <c r="CC522" s="40"/>
      <c r="CD522" s="40"/>
      <c r="CE522" s="40"/>
      <c r="CF522" s="40"/>
      <c r="CG522" s="40"/>
      <c r="CH522" s="40"/>
      <c r="CI522" s="40"/>
      <c r="CJ522" s="40"/>
      <c r="CK522" s="40"/>
      <c r="CL522" s="40"/>
      <c r="CM522" s="40"/>
      <c r="CN522" s="40"/>
      <c r="CO522" s="40"/>
      <c r="CP522" s="40"/>
      <c r="CQ522" s="40"/>
      <c r="CR522" s="40"/>
      <c r="CS522" s="40"/>
      <c r="CT522" s="40"/>
      <c r="CU522" s="40"/>
      <c r="CV522" s="40"/>
      <c r="CW522" s="40"/>
      <c r="CX522" s="40"/>
      <c r="CY522" s="40"/>
      <c r="CZ522" s="40"/>
      <c r="DA522" s="40"/>
      <c r="DB522" s="40"/>
      <c r="DC522" s="40"/>
      <c r="DD522" s="40"/>
      <c r="DE522" s="40"/>
      <c r="DF522" s="40"/>
    </row>
    <row r="523" spans="1:110" s="37" customFormat="1" ht="25.5">
      <c r="A523" s="97">
        <v>421</v>
      </c>
      <c r="B523" s="6"/>
      <c r="C523" s="6" t="s">
        <v>6255</v>
      </c>
      <c r="D523" s="6" t="s">
        <v>5259</v>
      </c>
      <c r="E523" s="6" t="s">
        <v>6256</v>
      </c>
      <c r="F523" s="6" t="s">
        <v>6257</v>
      </c>
      <c r="G523" s="6" t="s">
        <v>3225</v>
      </c>
      <c r="H523" s="241"/>
      <c r="I523" s="241"/>
      <c r="J523" s="246">
        <v>12200</v>
      </c>
      <c r="K523" s="103">
        <v>42632</v>
      </c>
      <c r="L523" s="6" t="s">
        <v>6258</v>
      </c>
      <c r="M523" s="6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/>
      <c r="BM523" s="40"/>
      <c r="BN523" s="40"/>
      <c r="BO523" s="40"/>
      <c r="BP523" s="40"/>
      <c r="BQ523" s="40"/>
      <c r="BR523" s="40"/>
      <c r="BS523" s="40"/>
      <c r="BT523" s="40"/>
      <c r="BU523" s="40"/>
      <c r="BV523" s="40"/>
      <c r="BW523" s="40"/>
      <c r="BX523" s="40"/>
      <c r="BY523" s="40"/>
      <c r="BZ523" s="40"/>
      <c r="CA523" s="40"/>
      <c r="CB523" s="40"/>
      <c r="CC523" s="40"/>
      <c r="CD523" s="40"/>
      <c r="CE523" s="40"/>
      <c r="CF523" s="40"/>
      <c r="CG523" s="40"/>
      <c r="CH523" s="40"/>
      <c r="CI523" s="40"/>
      <c r="CJ523" s="40"/>
      <c r="CK523" s="40"/>
      <c r="CL523" s="40"/>
      <c r="CM523" s="40"/>
      <c r="CN523" s="40"/>
      <c r="CO523" s="40"/>
      <c r="CP523" s="40"/>
      <c r="CQ523" s="40"/>
      <c r="CR523" s="40"/>
      <c r="CS523" s="40"/>
      <c r="CT523" s="40"/>
      <c r="CU523" s="40"/>
      <c r="CV523" s="40"/>
      <c r="CW523" s="40"/>
      <c r="CX523" s="40"/>
      <c r="CY523" s="40"/>
      <c r="CZ523" s="40"/>
      <c r="DA523" s="40"/>
      <c r="DB523" s="40"/>
      <c r="DC523" s="40"/>
      <c r="DD523" s="40"/>
      <c r="DE523" s="40"/>
      <c r="DF523" s="40"/>
    </row>
    <row r="524" spans="1:110" s="37" customFormat="1" ht="25.5">
      <c r="A524" s="97">
        <v>424</v>
      </c>
      <c r="B524" s="6"/>
      <c r="C524" s="6" t="s">
        <v>6259</v>
      </c>
      <c r="D524" s="6" t="s">
        <v>5245</v>
      </c>
      <c r="E524" s="6" t="s">
        <v>6260</v>
      </c>
      <c r="F524" s="6" t="s">
        <v>6261</v>
      </c>
      <c r="G524" s="6" t="s">
        <v>2784</v>
      </c>
      <c r="H524" s="246">
        <v>50</v>
      </c>
      <c r="I524" s="241"/>
      <c r="J524" s="241"/>
      <c r="K524" s="103" t="s">
        <v>6262</v>
      </c>
      <c r="L524" s="6" t="s">
        <v>6263</v>
      </c>
      <c r="M524" s="6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  <c r="BH524" s="40"/>
      <c r="BI524" s="40"/>
      <c r="BJ524" s="40"/>
      <c r="BK524" s="40"/>
      <c r="BL524" s="40"/>
      <c r="BM524" s="40"/>
      <c r="BN524" s="40"/>
      <c r="BO524" s="40"/>
      <c r="BP524" s="40"/>
      <c r="BQ524" s="40"/>
      <c r="BR524" s="40"/>
      <c r="BS524" s="40"/>
      <c r="BT524" s="40"/>
      <c r="BU524" s="40"/>
      <c r="BV524" s="40"/>
      <c r="BW524" s="40"/>
      <c r="BX524" s="40"/>
      <c r="BY524" s="40"/>
      <c r="BZ524" s="40"/>
      <c r="CA524" s="40"/>
      <c r="CB524" s="40"/>
      <c r="CC524" s="40"/>
      <c r="CD524" s="40"/>
      <c r="CE524" s="40"/>
      <c r="CF524" s="40"/>
      <c r="CG524" s="40"/>
      <c r="CH524" s="40"/>
      <c r="CI524" s="40"/>
      <c r="CJ524" s="40"/>
      <c r="CK524" s="40"/>
      <c r="CL524" s="40"/>
      <c r="CM524" s="40"/>
      <c r="CN524" s="40"/>
      <c r="CO524" s="40"/>
      <c r="CP524" s="40"/>
      <c r="CQ524" s="40"/>
      <c r="CR524" s="40"/>
      <c r="CS524" s="40"/>
      <c r="CT524" s="40"/>
      <c r="CU524" s="40"/>
      <c r="CV524" s="40"/>
      <c r="CW524" s="40"/>
      <c r="CX524" s="40"/>
      <c r="CY524" s="40"/>
      <c r="CZ524" s="40"/>
      <c r="DA524" s="40"/>
      <c r="DB524" s="40"/>
      <c r="DC524" s="40"/>
      <c r="DD524" s="40"/>
      <c r="DE524" s="40"/>
      <c r="DF524" s="40"/>
    </row>
    <row r="525" spans="1:110" s="37" customFormat="1" ht="12.75">
      <c r="A525" s="97"/>
      <c r="B525" s="6"/>
      <c r="C525" s="6"/>
      <c r="D525" s="6"/>
      <c r="E525" s="6"/>
      <c r="F525" s="6"/>
      <c r="G525" s="6"/>
      <c r="H525" s="246">
        <v>5000</v>
      </c>
      <c r="I525" s="241"/>
      <c r="J525" s="241"/>
      <c r="K525" s="103"/>
      <c r="L525" s="6"/>
      <c r="M525" s="6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  <c r="BH525" s="40"/>
      <c r="BI525" s="40"/>
      <c r="BJ525" s="40"/>
      <c r="BK525" s="40"/>
      <c r="BL525" s="40"/>
      <c r="BM525" s="40"/>
      <c r="BN525" s="40"/>
      <c r="BO525" s="40"/>
      <c r="BP525" s="40"/>
      <c r="BQ525" s="40"/>
      <c r="BR525" s="40"/>
      <c r="BS525" s="40"/>
      <c r="BT525" s="40"/>
      <c r="BU525" s="40"/>
      <c r="BV525" s="40"/>
      <c r="BW525" s="40"/>
      <c r="BX525" s="40"/>
      <c r="BY525" s="40"/>
      <c r="BZ525" s="40"/>
      <c r="CA525" s="40"/>
      <c r="CB525" s="40"/>
      <c r="CC525" s="40"/>
      <c r="CD525" s="40"/>
      <c r="CE525" s="40"/>
      <c r="CF525" s="40"/>
      <c r="CG525" s="40"/>
      <c r="CH525" s="40"/>
      <c r="CI525" s="40"/>
      <c r="CJ525" s="40"/>
      <c r="CK525" s="40"/>
      <c r="CL525" s="40"/>
      <c r="CM525" s="40"/>
      <c r="CN525" s="40"/>
      <c r="CO525" s="40"/>
      <c r="CP525" s="40"/>
      <c r="CQ525" s="40"/>
      <c r="CR525" s="40"/>
      <c r="CS525" s="40"/>
      <c r="CT525" s="40"/>
      <c r="CU525" s="40"/>
      <c r="CV525" s="40"/>
      <c r="CW525" s="40"/>
      <c r="CX525" s="40"/>
      <c r="CY525" s="40"/>
      <c r="CZ525" s="40"/>
      <c r="DA525" s="40"/>
      <c r="DB525" s="40"/>
      <c r="DC525" s="40"/>
      <c r="DD525" s="40"/>
      <c r="DE525" s="40"/>
      <c r="DF525" s="40"/>
    </row>
    <row r="526" spans="1:110" s="37" customFormat="1" ht="25.5">
      <c r="A526" s="97"/>
      <c r="B526" s="6"/>
      <c r="C526" s="6" t="s">
        <v>6264</v>
      </c>
      <c r="D526" s="6" t="s">
        <v>5072</v>
      </c>
      <c r="E526" s="6"/>
      <c r="F526" s="6"/>
      <c r="G526" s="6" t="s">
        <v>2784</v>
      </c>
      <c r="H526" s="246">
        <v>50</v>
      </c>
      <c r="I526" s="241"/>
      <c r="J526" s="241"/>
      <c r="K526" s="103"/>
      <c r="L526" s="6"/>
      <c r="M526" s="6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  <c r="BH526" s="40"/>
      <c r="BI526" s="40"/>
      <c r="BJ526" s="40"/>
      <c r="BK526" s="40"/>
      <c r="BL526" s="40"/>
      <c r="BM526" s="40"/>
      <c r="BN526" s="40"/>
      <c r="BO526" s="40"/>
      <c r="BP526" s="40"/>
      <c r="BQ526" s="40"/>
      <c r="BR526" s="40"/>
      <c r="BS526" s="40"/>
      <c r="BT526" s="40"/>
      <c r="BU526" s="40"/>
      <c r="BV526" s="40"/>
      <c r="BW526" s="40"/>
      <c r="BX526" s="40"/>
      <c r="BY526" s="40"/>
      <c r="BZ526" s="40"/>
      <c r="CA526" s="40"/>
      <c r="CB526" s="40"/>
      <c r="CC526" s="40"/>
      <c r="CD526" s="40"/>
      <c r="CE526" s="40"/>
      <c r="CF526" s="40"/>
      <c r="CG526" s="40"/>
      <c r="CH526" s="40"/>
      <c r="CI526" s="40"/>
      <c r="CJ526" s="40"/>
      <c r="CK526" s="40"/>
      <c r="CL526" s="40"/>
      <c r="CM526" s="40"/>
      <c r="CN526" s="40"/>
      <c r="CO526" s="40"/>
      <c r="CP526" s="40"/>
      <c r="CQ526" s="40"/>
      <c r="CR526" s="40"/>
      <c r="CS526" s="40"/>
      <c r="CT526" s="40"/>
      <c r="CU526" s="40"/>
      <c r="CV526" s="40"/>
      <c r="CW526" s="40"/>
      <c r="CX526" s="40"/>
      <c r="CY526" s="40"/>
      <c r="CZ526" s="40"/>
      <c r="DA526" s="40"/>
      <c r="DB526" s="40"/>
      <c r="DC526" s="40"/>
      <c r="DD526" s="40"/>
      <c r="DE526" s="40"/>
      <c r="DF526" s="40"/>
    </row>
    <row r="527" spans="1:110" s="37" customFormat="1" ht="12.75">
      <c r="A527" s="97"/>
      <c r="B527" s="6"/>
      <c r="C527" s="6"/>
      <c r="D527" s="6"/>
      <c r="E527" s="6"/>
      <c r="F527" s="6"/>
      <c r="G527" s="6" t="s">
        <v>2690</v>
      </c>
      <c r="H527" s="246">
        <v>3000</v>
      </c>
      <c r="I527" s="241"/>
      <c r="J527" s="241"/>
      <c r="K527" s="103"/>
      <c r="L527" s="6"/>
      <c r="M527" s="6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40"/>
      <c r="BQ527" s="40"/>
      <c r="BR527" s="40"/>
      <c r="BS527" s="40"/>
      <c r="BT527" s="40"/>
      <c r="BU527" s="40"/>
      <c r="BV527" s="40"/>
      <c r="BW527" s="40"/>
      <c r="BX527" s="40"/>
      <c r="BY527" s="40"/>
      <c r="BZ527" s="40"/>
      <c r="CA527" s="40"/>
      <c r="CB527" s="40"/>
      <c r="CC527" s="40"/>
      <c r="CD527" s="40"/>
      <c r="CE527" s="40"/>
      <c r="CF527" s="40"/>
      <c r="CG527" s="40"/>
      <c r="CH527" s="40"/>
      <c r="CI527" s="40"/>
      <c r="CJ527" s="40"/>
      <c r="CK527" s="40"/>
      <c r="CL527" s="40"/>
      <c r="CM527" s="40"/>
      <c r="CN527" s="40"/>
      <c r="CO527" s="40"/>
      <c r="CP527" s="40"/>
      <c r="CQ527" s="40"/>
      <c r="CR527" s="40"/>
      <c r="CS527" s="40"/>
      <c r="CT527" s="40"/>
      <c r="CU527" s="40"/>
      <c r="CV527" s="40"/>
      <c r="CW527" s="40"/>
      <c r="CX527" s="40"/>
      <c r="CY527" s="40"/>
      <c r="CZ527" s="40"/>
      <c r="DA527" s="40"/>
      <c r="DB527" s="40"/>
      <c r="DC527" s="40"/>
      <c r="DD527" s="40"/>
      <c r="DE527" s="40"/>
      <c r="DF527" s="40"/>
    </row>
    <row r="528" spans="1:110" s="37" customFormat="1" ht="25.5">
      <c r="A528" s="97"/>
      <c r="B528" s="6"/>
      <c r="C528" s="6" t="s">
        <v>4027</v>
      </c>
      <c r="D528" s="6" t="s">
        <v>5140</v>
      </c>
      <c r="E528" s="6"/>
      <c r="F528" s="6"/>
      <c r="G528" s="6" t="s">
        <v>2784</v>
      </c>
      <c r="H528" s="246">
        <v>50</v>
      </c>
      <c r="I528" s="241"/>
      <c r="J528" s="241"/>
      <c r="K528" s="103"/>
      <c r="L528" s="6"/>
      <c r="M528" s="6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40"/>
      <c r="BN528" s="40"/>
      <c r="BO528" s="40"/>
      <c r="BP528" s="40"/>
      <c r="BQ528" s="40"/>
      <c r="BR528" s="40"/>
      <c r="BS528" s="40"/>
      <c r="BT528" s="40"/>
      <c r="BU528" s="40"/>
      <c r="BV528" s="40"/>
      <c r="BW528" s="40"/>
      <c r="BX528" s="40"/>
      <c r="BY528" s="40"/>
      <c r="BZ528" s="40"/>
      <c r="CA528" s="40"/>
      <c r="CB528" s="40"/>
      <c r="CC528" s="40"/>
      <c r="CD528" s="40"/>
      <c r="CE528" s="40"/>
      <c r="CF528" s="40"/>
      <c r="CG528" s="40"/>
      <c r="CH528" s="40"/>
      <c r="CI528" s="40"/>
      <c r="CJ528" s="40"/>
      <c r="CK528" s="40"/>
      <c r="CL528" s="40"/>
      <c r="CM528" s="40"/>
      <c r="CN528" s="40"/>
      <c r="CO528" s="40"/>
      <c r="CP528" s="40"/>
      <c r="CQ528" s="40"/>
      <c r="CR528" s="40"/>
      <c r="CS528" s="40"/>
      <c r="CT528" s="40"/>
      <c r="CU528" s="40"/>
      <c r="CV528" s="40"/>
      <c r="CW528" s="40"/>
      <c r="CX528" s="40"/>
      <c r="CY528" s="40"/>
      <c r="CZ528" s="40"/>
      <c r="DA528" s="40"/>
      <c r="DB528" s="40"/>
      <c r="DC528" s="40"/>
      <c r="DD528" s="40"/>
      <c r="DE528" s="40"/>
      <c r="DF528" s="40"/>
    </row>
    <row r="529" spans="1:110" s="37" customFormat="1" ht="12.75">
      <c r="A529" s="97"/>
      <c r="B529" s="6"/>
      <c r="C529" s="6"/>
      <c r="D529" s="6"/>
      <c r="E529" s="6"/>
      <c r="F529" s="6"/>
      <c r="G529" s="6" t="s">
        <v>2690</v>
      </c>
      <c r="H529" s="246">
        <v>3000</v>
      </c>
      <c r="I529" s="241"/>
      <c r="J529" s="241"/>
      <c r="K529" s="103"/>
      <c r="L529" s="6"/>
      <c r="M529" s="6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40"/>
      <c r="BN529" s="40"/>
      <c r="BO529" s="40"/>
      <c r="BP529" s="40"/>
      <c r="BQ529" s="40"/>
      <c r="BR529" s="40"/>
      <c r="BS529" s="40"/>
      <c r="BT529" s="40"/>
      <c r="BU529" s="40"/>
      <c r="BV529" s="40"/>
      <c r="BW529" s="40"/>
      <c r="BX529" s="40"/>
      <c r="BY529" s="40"/>
      <c r="BZ529" s="40"/>
      <c r="CA529" s="40"/>
      <c r="CB529" s="40"/>
      <c r="CC529" s="40"/>
      <c r="CD529" s="40"/>
      <c r="CE529" s="40"/>
      <c r="CF529" s="40"/>
      <c r="CG529" s="40"/>
      <c r="CH529" s="40"/>
      <c r="CI529" s="40"/>
      <c r="CJ529" s="40"/>
      <c r="CK529" s="40"/>
      <c r="CL529" s="40"/>
      <c r="CM529" s="40"/>
      <c r="CN529" s="40"/>
      <c r="CO529" s="40"/>
      <c r="CP529" s="40"/>
      <c r="CQ529" s="40"/>
      <c r="CR529" s="40"/>
      <c r="CS529" s="40"/>
      <c r="CT529" s="40"/>
      <c r="CU529" s="40"/>
      <c r="CV529" s="40"/>
      <c r="CW529" s="40"/>
      <c r="CX529" s="40"/>
      <c r="CY529" s="40"/>
      <c r="CZ529" s="40"/>
      <c r="DA529" s="40"/>
      <c r="DB529" s="40"/>
      <c r="DC529" s="40"/>
      <c r="DD529" s="40"/>
      <c r="DE529" s="40"/>
      <c r="DF529" s="40"/>
    </row>
    <row r="530" spans="1:110" s="37" customFormat="1" ht="12.75">
      <c r="A530" s="97"/>
      <c r="B530" s="6"/>
      <c r="C530" s="6" t="s">
        <v>6265</v>
      </c>
      <c r="D530" s="6" t="s">
        <v>5272</v>
      </c>
      <c r="E530" s="6"/>
      <c r="F530" s="6"/>
      <c r="G530" s="6" t="s">
        <v>2784</v>
      </c>
      <c r="H530" s="246">
        <v>50</v>
      </c>
      <c r="I530" s="241"/>
      <c r="J530" s="241"/>
      <c r="K530" s="103"/>
      <c r="L530" s="6"/>
      <c r="M530" s="6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  <c r="BP530" s="40"/>
      <c r="BQ530" s="40"/>
      <c r="BR530" s="40"/>
      <c r="BS530" s="40"/>
      <c r="BT530" s="40"/>
      <c r="BU530" s="40"/>
      <c r="BV530" s="40"/>
      <c r="BW530" s="40"/>
      <c r="BX530" s="40"/>
      <c r="BY530" s="40"/>
      <c r="BZ530" s="40"/>
      <c r="CA530" s="40"/>
      <c r="CB530" s="40"/>
      <c r="CC530" s="40"/>
      <c r="CD530" s="40"/>
      <c r="CE530" s="40"/>
      <c r="CF530" s="40"/>
      <c r="CG530" s="40"/>
      <c r="CH530" s="40"/>
      <c r="CI530" s="40"/>
      <c r="CJ530" s="40"/>
      <c r="CK530" s="40"/>
      <c r="CL530" s="40"/>
      <c r="CM530" s="40"/>
      <c r="CN530" s="40"/>
      <c r="CO530" s="40"/>
      <c r="CP530" s="40"/>
      <c r="CQ530" s="40"/>
      <c r="CR530" s="40"/>
      <c r="CS530" s="40"/>
      <c r="CT530" s="40"/>
      <c r="CU530" s="40"/>
      <c r="CV530" s="40"/>
      <c r="CW530" s="40"/>
      <c r="CX530" s="40"/>
      <c r="CY530" s="40"/>
      <c r="CZ530" s="40"/>
      <c r="DA530" s="40"/>
      <c r="DB530" s="40"/>
      <c r="DC530" s="40"/>
      <c r="DD530" s="40"/>
      <c r="DE530" s="40"/>
      <c r="DF530" s="40"/>
    </row>
    <row r="531" spans="1:110" s="37" customFormat="1" ht="12.75">
      <c r="A531" s="97"/>
      <c r="B531" s="6"/>
      <c r="C531" s="6"/>
      <c r="D531" s="6"/>
      <c r="E531" s="6"/>
      <c r="F531" s="6"/>
      <c r="G531" s="6" t="s">
        <v>2690</v>
      </c>
      <c r="H531" s="246">
        <v>3000</v>
      </c>
      <c r="I531" s="241"/>
      <c r="J531" s="241"/>
      <c r="K531" s="103"/>
      <c r="L531" s="6"/>
      <c r="M531" s="6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40"/>
      <c r="BQ531" s="40"/>
      <c r="BR531" s="40"/>
      <c r="BS531" s="40"/>
      <c r="BT531" s="40"/>
      <c r="BU531" s="40"/>
      <c r="BV531" s="40"/>
      <c r="BW531" s="40"/>
      <c r="BX531" s="40"/>
      <c r="BY531" s="40"/>
      <c r="BZ531" s="40"/>
      <c r="CA531" s="40"/>
      <c r="CB531" s="40"/>
      <c r="CC531" s="40"/>
      <c r="CD531" s="40"/>
      <c r="CE531" s="40"/>
      <c r="CF531" s="40"/>
      <c r="CG531" s="40"/>
      <c r="CH531" s="40"/>
      <c r="CI531" s="40"/>
      <c r="CJ531" s="40"/>
      <c r="CK531" s="40"/>
      <c r="CL531" s="40"/>
      <c r="CM531" s="40"/>
      <c r="CN531" s="40"/>
      <c r="CO531" s="40"/>
      <c r="CP531" s="40"/>
      <c r="CQ531" s="40"/>
      <c r="CR531" s="40"/>
      <c r="CS531" s="40"/>
      <c r="CT531" s="40"/>
      <c r="CU531" s="40"/>
      <c r="CV531" s="40"/>
      <c r="CW531" s="40"/>
      <c r="CX531" s="40"/>
      <c r="CY531" s="40"/>
      <c r="CZ531" s="40"/>
      <c r="DA531" s="40"/>
      <c r="DB531" s="40"/>
      <c r="DC531" s="40"/>
      <c r="DD531" s="40"/>
      <c r="DE531" s="40"/>
      <c r="DF531" s="40"/>
    </row>
    <row r="532" spans="1:110" s="37" customFormat="1" ht="25.5">
      <c r="A532" s="97">
        <v>427</v>
      </c>
      <c r="B532" s="6"/>
      <c r="C532" s="6" t="s">
        <v>6266</v>
      </c>
      <c r="D532" s="6" t="s">
        <v>5306</v>
      </c>
      <c r="E532" s="6" t="s">
        <v>6267</v>
      </c>
      <c r="F532" s="6" t="s">
        <v>6268</v>
      </c>
      <c r="G532" s="6" t="s">
        <v>2784</v>
      </c>
      <c r="H532" s="246">
        <v>14623</v>
      </c>
      <c r="I532" s="241"/>
      <c r="J532" s="241"/>
      <c r="K532" s="103">
        <v>42634</v>
      </c>
      <c r="L532" s="6" t="s">
        <v>6269</v>
      </c>
      <c r="M532" s="6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40"/>
      <c r="BN532" s="40"/>
      <c r="BO532" s="40"/>
      <c r="BP532" s="40"/>
      <c r="BQ532" s="40"/>
      <c r="BR532" s="40"/>
      <c r="BS532" s="40"/>
      <c r="BT532" s="40"/>
      <c r="BU532" s="40"/>
      <c r="BV532" s="40"/>
      <c r="BW532" s="40"/>
      <c r="BX532" s="40"/>
      <c r="BY532" s="40"/>
      <c r="BZ532" s="40"/>
      <c r="CA532" s="40"/>
      <c r="CB532" s="40"/>
      <c r="CC532" s="40"/>
      <c r="CD532" s="40"/>
      <c r="CE532" s="40"/>
      <c r="CF532" s="40"/>
      <c r="CG532" s="40"/>
      <c r="CH532" s="40"/>
      <c r="CI532" s="40"/>
      <c r="CJ532" s="40"/>
      <c r="CK532" s="40"/>
      <c r="CL532" s="40"/>
      <c r="CM532" s="40"/>
      <c r="CN532" s="40"/>
      <c r="CO532" s="40"/>
      <c r="CP532" s="40"/>
      <c r="CQ532" s="40"/>
      <c r="CR532" s="40"/>
      <c r="CS532" s="40"/>
      <c r="CT532" s="40"/>
      <c r="CU532" s="40"/>
      <c r="CV532" s="40"/>
      <c r="CW532" s="40"/>
      <c r="CX532" s="40"/>
      <c r="CY532" s="40"/>
      <c r="CZ532" s="40"/>
      <c r="DA532" s="40"/>
      <c r="DB532" s="40"/>
      <c r="DC532" s="40"/>
      <c r="DD532" s="40"/>
      <c r="DE532" s="40"/>
      <c r="DF532" s="40"/>
    </row>
    <row r="533" spans="1:110" s="37" customFormat="1" ht="25.5">
      <c r="A533" s="97">
        <v>428</v>
      </c>
      <c r="B533" s="6"/>
      <c r="C533" s="6" t="s">
        <v>6266</v>
      </c>
      <c r="D533" s="6" t="s">
        <v>5306</v>
      </c>
      <c r="E533" s="6" t="s">
        <v>6270</v>
      </c>
      <c r="F533" s="6" t="s">
        <v>6271</v>
      </c>
      <c r="G533" s="6" t="s">
        <v>2784</v>
      </c>
      <c r="H533" s="246">
        <v>5885</v>
      </c>
      <c r="I533" s="241"/>
      <c r="J533" s="241"/>
      <c r="K533" s="103">
        <v>42634</v>
      </c>
      <c r="L533" s="6" t="s">
        <v>6272</v>
      </c>
      <c r="M533" s="6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  <c r="BH533" s="40"/>
      <c r="BI533" s="40"/>
      <c r="BJ533" s="40"/>
      <c r="BK533" s="40"/>
      <c r="BL533" s="40"/>
      <c r="BM533" s="40"/>
      <c r="BN533" s="40"/>
      <c r="BO533" s="40"/>
      <c r="BP533" s="40"/>
      <c r="BQ533" s="40"/>
      <c r="BR533" s="40"/>
      <c r="BS533" s="40"/>
      <c r="BT533" s="40"/>
      <c r="BU533" s="40"/>
      <c r="BV533" s="40"/>
      <c r="BW533" s="40"/>
      <c r="BX533" s="40"/>
      <c r="BY533" s="40"/>
      <c r="BZ533" s="40"/>
      <c r="CA533" s="40"/>
      <c r="CB533" s="40"/>
      <c r="CC533" s="40"/>
      <c r="CD533" s="40"/>
      <c r="CE533" s="40"/>
      <c r="CF533" s="40"/>
      <c r="CG533" s="40"/>
      <c r="CH533" s="40"/>
      <c r="CI533" s="40"/>
      <c r="CJ533" s="40"/>
      <c r="CK533" s="40"/>
      <c r="CL533" s="40"/>
      <c r="CM533" s="40"/>
      <c r="CN533" s="40"/>
      <c r="CO533" s="40"/>
      <c r="CP533" s="40"/>
      <c r="CQ533" s="40"/>
      <c r="CR533" s="40"/>
      <c r="CS533" s="40"/>
      <c r="CT533" s="40"/>
      <c r="CU533" s="40"/>
      <c r="CV533" s="40"/>
      <c r="CW533" s="40"/>
      <c r="CX533" s="40"/>
      <c r="CY533" s="40"/>
      <c r="CZ533" s="40"/>
      <c r="DA533" s="40"/>
      <c r="DB533" s="40"/>
      <c r="DC533" s="40"/>
      <c r="DD533" s="40"/>
      <c r="DE533" s="40"/>
      <c r="DF533" s="40"/>
    </row>
    <row r="534" spans="1:110" s="37" customFormat="1" ht="38.25">
      <c r="A534" s="97">
        <v>429</v>
      </c>
      <c r="B534" s="6"/>
      <c r="C534" s="6" t="s">
        <v>6273</v>
      </c>
      <c r="D534" s="6" t="s">
        <v>5477</v>
      </c>
      <c r="E534" s="6" t="s">
        <v>6274</v>
      </c>
      <c r="F534" s="6" t="s">
        <v>6275</v>
      </c>
      <c r="G534" s="6" t="s">
        <v>5772</v>
      </c>
      <c r="H534" s="246">
        <v>882643</v>
      </c>
      <c r="I534" s="241"/>
      <c r="J534" s="241"/>
      <c r="K534" s="103">
        <v>42632</v>
      </c>
      <c r="L534" s="6" t="s">
        <v>6276</v>
      </c>
      <c r="M534" s="6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  <c r="BH534" s="40"/>
      <c r="BI534" s="40"/>
      <c r="BJ534" s="40"/>
      <c r="BK534" s="40"/>
      <c r="BL534" s="40"/>
      <c r="BM534" s="40"/>
      <c r="BN534" s="40"/>
      <c r="BO534" s="40"/>
      <c r="BP534" s="40"/>
      <c r="BQ534" s="40"/>
      <c r="BR534" s="40"/>
      <c r="BS534" s="40"/>
      <c r="BT534" s="40"/>
      <c r="BU534" s="40"/>
      <c r="BV534" s="40"/>
      <c r="BW534" s="40"/>
      <c r="BX534" s="40"/>
      <c r="BY534" s="40"/>
      <c r="BZ534" s="40"/>
      <c r="CA534" s="40"/>
      <c r="CB534" s="40"/>
      <c r="CC534" s="40"/>
      <c r="CD534" s="40"/>
      <c r="CE534" s="40"/>
      <c r="CF534" s="40"/>
      <c r="CG534" s="40"/>
      <c r="CH534" s="40"/>
      <c r="CI534" s="40"/>
      <c r="CJ534" s="40"/>
      <c r="CK534" s="40"/>
      <c r="CL534" s="40"/>
      <c r="CM534" s="40"/>
      <c r="CN534" s="40"/>
      <c r="CO534" s="40"/>
      <c r="CP534" s="40"/>
      <c r="CQ534" s="40"/>
      <c r="CR534" s="40"/>
      <c r="CS534" s="40"/>
      <c r="CT534" s="40"/>
      <c r="CU534" s="40"/>
      <c r="CV534" s="40"/>
      <c r="CW534" s="40"/>
      <c r="CX534" s="40"/>
      <c r="CY534" s="40"/>
      <c r="CZ534" s="40"/>
      <c r="DA534" s="40"/>
      <c r="DB534" s="40"/>
      <c r="DC534" s="40"/>
      <c r="DD534" s="40"/>
      <c r="DE534" s="40"/>
      <c r="DF534" s="40"/>
    </row>
    <row r="535" spans="1:110" s="37" customFormat="1" ht="25.5">
      <c r="A535" s="97">
        <v>430</v>
      </c>
      <c r="B535" s="6"/>
      <c r="C535" s="6" t="s">
        <v>6277</v>
      </c>
      <c r="D535" s="6" t="s">
        <v>5477</v>
      </c>
      <c r="E535" s="6" t="s">
        <v>6278</v>
      </c>
      <c r="F535" s="6" t="s">
        <v>6279</v>
      </c>
      <c r="G535" s="6" t="s">
        <v>5278</v>
      </c>
      <c r="H535" s="246">
        <v>4400</v>
      </c>
      <c r="I535" s="241"/>
      <c r="J535" s="241"/>
      <c r="K535" s="103">
        <v>42632</v>
      </c>
      <c r="L535" s="6" t="s">
        <v>6280</v>
      </c>
      <c r="M535" s="6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  <c r="BY535" s="40"/>
      <c r="BZ535" s="40"/>
      <c r="CA535" s="40"/>
      <c r="CB535" s="40"/>
      <c r="CC535" s="40"/>
      <c r="CD535" s="40"/>
      <c r="CE535" s="40"/>
      <c r="CF535" s="40"/>
      <c r="CG535" s="40"/>
      <c r="CH535" s="40"/>
      <c r="CI535" s="40"/>
      <c r="CJ535" s="40"/>
      <c r="CK535" s="40"/>
      <c r="CL535" s="40"/>
      <c r="CM535" s="40"/>
      <c r="CN535" s="40"/>
      <c r="CO535" s="40"/>
      <c r="CP535" s="40"/>
      <c r="CQ535" s="40"/>
      <c r="CR535" s="40"/>
      <c r="CS535" s="40"/>
      <c r="CT535" s="40"/>
      <c r="CU535" s="40"/>
      <c r="CV535" s="40"/>
      <c r="CW535" s="40"/>
      <c r="CX535" s="40"/>
      <c r="CY535" s="40"/>
      <c r="CZ535" s="40"/>
      <c r="DA535" s="40"/>
      <c r="DB535" s="40"/>
      <c r="DC535" s="40"/>
      <c r="DD535" s="40"/>
      <c r="DE535" s="40"/>
      <c r="DF535" s="40"/>
    </row>
    <row r="536" spans="1:110" s="37" customFormat="1" ht="25.5">
      <c r="A536" s="97">
        <v>431</v>
      </c>
      <c r="B536" s="6"/>
      <c r="C536" s="6" t="s">
        <v>6056</v>
      </c>
      <c r="D536" s="6" t="s">
        <v>5245</v>
      </c>
      <c r="E536" s="6" t="s">
        <v>6281</v>
      </c>
      <c r="F536" s="6" t="s">
        <v>6282</v>
      </c>
      <c r="G536" s="6" t="s">
        <v>5772</v>
      </c>
      <c r="H536" s="246">
        <v>3012354</v>
      </c>
      <c r="I536" s="241"/>
      <c r="J536" s="241"/>
      <c r="K536" s="103">
        <v>42633</v>
      </c>
      <c r="L536" s="6" t="s">
        <v>6283</v>
      </c>
      <c r="M536" s="6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  <c r="BX536" s="40"/>
      <c r="BY536" s="40"/>
      <c r="BZ536" s="40"/>
      <c r="CA536" s="40"/>
      <c r="CB536" s="40"/>
      <c r="CC536" s="40"/>
      <c r="CD536" s="40"/>
      <c r="CE536" s="40"/>
      <c r="CF536" s="40"/>
      <c r="CG536" s="40"/>
      <c r="CH536" s="40"/>
      <c r="CI536" s="40"/>
      <c r="CJ536" s="40"/>
      <c r="CK536" s="40"/>
      <c r="CL536" s="40"/>
      <c r="CM536" s="40"/>
      <c r="CN536" s="40"/>
      <c r="CO536" s="40"/>
      <c r="CP536" s="40"/>
      <c r="CQ536" s="40"/>
      <c r="CR536" s="40"/>
      <c r="CS536" s="40"/>
      <c r="CT536" s="40"/>
      <c r="CU536" s="40"/>
      <c r="CV536" s="40"/>
      <c r="CW536" s="40"/>
      <c r="CX536" s="40"/>
      <c r="CY536" s="40"/>
      <c r="CZ536" s="40"/>
      <c r="DA536" s="40"/>
      <c r="DB536" s="40"/>
      <c r="DC536" s="40"/>
      <c r="DD536" s="40"/>
      <c r="DE536" s="40"/>
      <c r="DF536" s="40"/>
    </row>
    <row r="537" spans="1:110" s="37" customFormat="1" ht="25.5">
      <c r="A537" s="97">
        <v>432</v>
      </c>
      <c r="B537" s="6"/>
      <c r="C537" s="6" t="s">
        <v>6284</v>
      </c>
      <c r="D537" s="6" t="s">
        <v>5140</v>
      </c>
      <c r="E537" s="6" t="s">
        <v>6285</v>
      </c>
      <c r="F537" s="6" t="s">
        <v>6286</v>
      </c>
      <c r="G537" s="6" t="s">
        <v>5878</v>
      </c>
      <c r="H537" s="246">
        <v>13699</v>
      </c>
      <c r="I537" s="241"/>
      <c r="J537" s="241"/>
      <c r="K537" s="103">
        <v>42634</v>
      </c>
      <c r="L537" s="6" t="s">
        <v>6287</v>
      </c>
      <c r="M537" s="6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  <c r="BX537" s="40"/>
      <c r="BY537" s="40"/>
      <c r="BZ537" s="40"/>
      <c r="CA537" s="40"/>
      <c r="CB537" s="40"/>
      <c r="CC537" s="40"/>
      <c r="CD537" s="40"/>
      <c r="CE537" s="40"/>
      <c r="CF537" s="40"/>
      <c r="CG537" s="40"/>
      <c r="CH537" s="40"/>
      <c r="CI537" s="40"/>
      <c r="CJ537" s="40"/>
      <c r="CK537" s="40"/>
      <c r="CL537" s="40"/>
      <c r="CM537" s="40"/>
      <c r="CN537" s="40"/>
      <c r="CO537" s="40"/>
      <c r="CP537" s="40"/>
      <c r="CQ537" s="40"/>
      <c r="CR537" s="40"/>
      <c r="CS537" s="40"/>
      <c r="CT537" s="40"/>
      <c r="CU537" s="40"/>
      <c r="CV537" s="40"/>
      <c r="CW537" s="40"/>
      <c r="CX537" s="40"/>
      <c r="CY537" s="40"/>
      <c r="CZ537" s="40"/>
      <c r="DA537" s="40"/>
      <c r="DB537" s="40"/>
      <c r="DC537" s="40"/>
      <c r="DD537" s="40"/>
      <c r="DE537" s="40"/>
      <c r="DF537" s="40"/>
    </row>
    <row r="538" spans="1:110" s="37" customFormat="1" ht="25.5">
      <c r="A538" s="97">
        <v>433</v>
      </c>
      <c r="B538" s="6"/>
      <c r="C538" s="6" t="s">
        <v>6288</v>
      </c>
      <c r="D538" s="6" t="s">
        <v>5259</v>
      </c>
      <c r="E538" s="6" t="s">
        <v>6289</v>
      </c>
      <c r="F538" s="6" t="s">
        <v>6290</v>
      </c>
      <c r="G538" s="6" t="s">
        <v>5878</v>
      </c>
      <c r="H538" s="246">
        <v>689765</v>
      </c>
      <c r="I538" s="241"/>
      <c r="J538" s="241"/>
      <c r="K538" s="103">
        <v>42634</v>
      </c>
      <c r="L538" s="6" t="s">
        <v>6291</v>
      </c>
      <c r="M538" s="6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BU538" s="40"/>
      <c r="BV538" s="40"/>
      <c r="BW538" s="40"/>
      <c r="BX538" s="40"/>
      <c r="BY538" s="40"/>
      <c r="BZ538" s="40"/>
      <c r="CA538" s="40"/>
      <c r="CB538" s="40"/>
      <c r="CC538" s="40"/>
      <c r="CD538" s="40"/>
      <c r="CE538" s="40"/>
      <c r="CF538" s="40"/>
      <c r="CG538" s="40"/>
      <c r="CH538" s="40"/>
      <c r="CI538" s="40"/>
      <c r="CJ538" s="40"/>
      <c r="CK538" s="40"/>
      <c r="CL538" s="40"/>
      <c r="CM538" s="40"/>
      <c r="CN538" s="40"/>
      <c r="CO538" s="40"/>
      <c r="CP538" s="40"/>
      <c r="CQ538" s="40"/>
      <c r="CR538" s="40"/>
      <c r="CS538" s="40"/>
      <c r="CT538" s="40"/>
      <c r="CU538" s="40"/>
      <c r="CV538" s="40"/>
      <c r="CW538" s="40"/>
      <c r="CX538" s="40"/>
      <c r="CY538" s="40"/>
      <c r="CZ538" s="40"/>
      <c r="DA538" s="40"/>
      <c r="DB538" s="40"/>
      <c r="DC538" s="40"/>
      <c r="DD538" s="40"/>
      <c r="DE538" s="40"/>
      <c r="DF538" s="40"/>
    </row>
    <row r="539" spans="1:110" s="37" customFormat="1" ht="25.5">
      <c r="A539" s="97">
        <v>434</v>
      </c>
      <c r="B539" s="6"/>
      <c r="C539" s="6" t="s">
        <v>6288</v>
      </c>
      <c r="D539" s="6" t="s">
        <v>5259</v>
      </c>
      <c r="E539" s="6" t="s">
        <v>6292</v>
      </c>
      <c r="F539" s="6" t="s">
        <v>6293</v>
      </c>
      <c r="G539" s="6" t="s">
        <v>5878</v>
      </c>
      <c r="H539" s="246">
        <v>155800</v>
      </c>
      <c r="I539" s="241"/>
      <c r="J539" s="241"/>
      <c r="K539" s="103">
        <v>42634</v>
      </c>
      <c r="L539" s="6" t="s">
        <v>6294</v>
      </c>
      <c r="M539" s="6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  <c r="BX539" s="40"/>
      <c r="BY539" s="40"/>
      <c r="BZ539" s="40"/>
      <c r="CA539" s="40"/>
      <c r="CB539" s="40"/>
      <c r="CC539" s="40"/>
      <c r="CD539" s="40"/>
      <c r="CE539" s="40"/>
      <c r="CF539" s="40"/>
      <c r="CG539" s="40"/>
      <c r="CH539" s="40"/>
      <c r="CI539" s="40"/>
      <c r="CJ539" s="40"/>
      <c r="CK539" s="40"/>
      <c r="CL539" s="40"/>
      <c r="CM539" s="40"/>
      <c r="CN539" s="40"/>
      <c r="CO539" s="40"/>
      <c r="CP539" s="40"/>
      <c r="CQ539" s="40"/>
      <c r="CR539" s="40"/>
      <c r="CS539" s="40"/>
      <c r="CT539" s="40"/>
      <c r="CU539" s="40"/>
      <c r="CV539" s="40"/>
      <c r="CW539" s="40"/>
      <c r="CX539" s="40"/>
      <c r="CY539" s="40"/>
      <c r="CZ539" s="40"/>
      <c r="DA539" s="40"/>
      <c r="DB539" s="40"/>
      <c r="DC539" s="40"/>
      <c r="DD539" s="40"/>
      <c r="DE539" s="40"/>
      <c r="DF539" s="40"/>
    </row>
    <row r="540" spans="1:110" s="37" customFormat="1" ht="25.5">
      <c r="A540" s="97">
        <v>435</v>
      </c>
      <c r="B540" s="6"/>
      <c r="C540" s="6" t="s">
        <v>6295</v>
      </c>
      <c r="D540" s="6" t="s">
        <v>5076</v>
      </c>
      <c r="E540" s="6" t="s">
        <v>6296</v>
      </c>
      <c r="F540" s="6" t="s">
        <v>6297</v>
      </c>
      <c r="G540" s="6" t="s">
        <v>2784</v>
      </c>
      <c r="H540" s="241"/>
      <c r="I540" s="241"/>
      <c r="J540" s="246">
        <v>200</v>
      </c>
      <c r="K540" s="103">
        <v>42632</v>
      </c>
      <c r="L540" s="6" t="s">
        <v>6298</v>
      </c>
      <c r="M540" s="6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0"/>
      <c r="BQ540" s="40"/>
      <c r="BR540" s="40"/>
      <c r="BS540" s="40"/>
      <c r="BT540" s="40"/>
      <c r="BU540" s="40"/>
      <c r="BV540" s="40"/>
      <c r="BW540" s="40"/>
      <c r="BX540" s="40"/>
      <c r="BY540" s="40"/>
      <c r="BZ540" s="40"/>
      <c r="CA540" s="40"/>
      <c r="CB540" s="40"/>
      <c r="CC540" s="40"/>
      <c r="CD540" s="40"/>
      <c r="CE540" s="40"/>
      <c r="CF540" s="40"/>
      <c r="CG540" s="40"/>
      <c r="CH540" s="40"/>
      <c r="CI540" s="40"/>
      <c r="CJ540" s="40"/>
      <c r="CK540" s="40"/>
      <c r="CL540" s="40"/>
      <c r="CM540" s="40"/>
      <c r="CN540" s="40"/>
      <c r="CO540" s="40"/>
      <c r="CP540" s="40"/>
      <c r="CQ540" s="40"/>
      <c r="CR540" s="40"/>
      <c r="CS540" s="40"/>
      <c r="CT540" s="40"/>
      <c r="CU540" s="40"/>
      <c r="CV540" s="40"/>
      <c r="CW540" s="40"/>
      <c r="CX540" s="40"/>
      <c r="CY540" s="40"/>
      <c r="CZ540" s="40"/>
      <c r="DA540" s="40"/>
      <c r="DB540" s="40"/>
      <c r="DC540" s="40"/>
      <c r="DD540" s="40"/>
      <c r="DE540" s="40"/>
      <c r="DF540" s="40"/>
    </row>
    <row r="541" spans="1:110" s="37" customFormat="1" ht="12.75">
      <c r="A541" s="97"/>
      <c r="B541" s="6"/>
      <c r="C541" s="6"/>
      <c r="D541" s="6"/>
      <c r="E541" s="6"/>
      <c r="F541" s="6"/>
      <c r="G541" s="6" t="s">
        <v>3197</v>
      </c>
      <c r="H541" s="241"/>
      <c r="I541" s="241"/>
      <c r="J541" s="246">
        <v>6130</v>
      </c>
      <c r="K541" s="6"/>
      <c r="L541" s="6"/>
      <c r="M541" s="6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  <c r="BY541" s="40"/>
      <c r="BZ541" s="40"/>
      <c r="CA541" s="40"/>
      <c r="CB541" s="40"/>
      <c r="CC541" s="40"/>
      <c r="CD541" s="40"/>
      <c r="CE541" s="40"/>
      <c r="CF541" s="40"/>
      <c r="CG541" s="40"/>
      <c r="CH541" s="40"/>
      <c r="CI541" s="40"/>
      <c r="CJ541" s="40"/>
      <c r="CK541" s="40"/>
      <c r="CL541" s="40"/>
      <c r="CM541" s="40"/>
      <c r="CN541" s="40"/>
      <c r="CO541" s="40"/>
      <c r="CP541" s="40"/>
      <c r="CQ541" s="40"/>
      <c r="CR541" s="40"/>
      <c r="CS541" s="40"/>
      <c r="CT541" s="40"/>
      <c r="CU541" s="40"/>
      <c r="CV541" s="40"/>
      <c r="CW541" s="40"/>
      <c r="CX541" s="40"/>
      <c r="CY541" s="40"/>
      <c r="CZ541" s="40"/>
      <c r="DA541" s="40"/>
      <c r="DB541" s="40"/>
      <c r="DC541" s="40"/>
      <c r="DD541" s="40"/>
      <c r="DE541" s="40"/>
      <c r="DF541" s="40"/>
    </row>
    <row r="542" spans="1:110" s="37" customFormat="1" ht="25.5">
      <c r="A542" s="97">
        <v>438</v>
      </c>
      <c r="B542" s="6"/>
      <c r="C542" s="6" t="s">
        <v>6299</v>
      </c>
      <c r="D542" s="6" t="s">
        <v>5477</v>
      </c>
      <c r="E542" s="6" t="s">
        <v>6300</v>
      </c>
      <c r="F542" s="6" t="s">
        <v>6301</v>
      </c>
      <c r="G542" s="6" t="s">
        <v>5772</v>
      </c>
      <c r="H542" s="246">
        <v>1475817</v>
      </c>
      <c r="I542" s="241"/>
      <c r="J542" s="241"/>
      <c r="K542" s="103">
        <v>42635</v>
      </c>
      <c r="L542" s="6" t="s">
        <v>6302</v>
      </c>
      <c r="M542" s="6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  <c r="BX542" s="40"/>
      <c r="BY542" s="40"/>
      <c r="BZ542" s="40"/>
      <c r="CA542" s="40"/>
      <c r="CB542" s="40"/>
      <c r="CC542" s="40"/>
      <c r="CD542" s="40"/>
      <c r="CE542" s="40"/>
      <c r="CF542" s="40"/>
      <c r="CG542" s="40"/>
      <c r="CH542" s="40"/>
      <c r="CI542" s="40"/>
      <c r="CJ542" s="40"/>
      <c r="CK542" s="40"/>
      <c r="CL542" s="40"/>
      <c r="CM542" s="40"/>
      <c r="CN542" s="40"/>
      <c r="CO542" s="40"/>
      <c r="CP542" s="40"/>
      <c r="CQ542" s="40"/>
      <c r="CR542" s="40"/>
      <c r="CS542" s="40"/>
      <c r="CT542" s="40"/>
      <c r="CU542" s="40"/>
      <c r="CV542" s="40"/>
      <c r="CW542" s="40"/>
      <c r="CX542" s="40"/>
      <c r="CY542" s="40"/>
      <c r="CZ542" s="40"/>
      <c r="DA542" s="40"/>
      <c r="DB542" s="40"/>
      <c r="DC542" s="40"/>
      <c r="DD542" s="40"/>
      <c r="DE542" s="40"/>
      <c r="DF542" s="40"/>
    </row>
    <row r="543" spans="1:110" s="37" customFormat="1" ht="25.5">
      <c r="A543" s="97">
        <v>439</v>
      </c>
      <c r="B543" s="6"/>
      <c r="C543" s="6" t="s">
        <v>6299</v>
      </c>
      <c r="D543" s="6" t="s">
        <v>5477</v>
      </c>
      <c r="E543" s="6" t="s">
        <v>6303</v>
      </c>
      <c r="F543" s="6" t="s">
        <v>6304</v>
      </c>
      <c r="G543" s="6" t="s">
        <v>5772</v>
      </c>
      <c r="H543" s="246">
        <v>95307</v>
      </c>
      <c r="I543" s="241"/>
      <c r="J543" s="241"/>
      <c r="K543" s="103">
        <v>42635</v>
      </c>
      <c r="L543" s="6" t="s">
        <v>6305</v>
      </c>
      <c r="M543" s="6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0"/>
      <c r="BQ543" s="40"/>
      <c r="BR543" s="40"/>
      <c r="BS543" s="40"/>
      <c r="BT543" s="40"/>
      <c r="BU543" s="40"/>
      <c r="BV543" s="40"/>
      <c r="BW543" s="40"/>
      <c r="BX543" s="40"/>
      <c r="BY543" s="40"/>
      <c r="BZ543" s="40"/>
      <c r="CA543" s="40"/>
      <c r="CB543" s="40"/>
      <c r="CC543" s="40"/>
      <c r="CD543" s="40"/>
      <c r="CE543" s="40"/>
      <c r="CF543" s="40"/>
      <c r="CG543" s="40"/>
      <c r="CH543" s="40"/>
      <c r="CI543" s="40"/>
      <c r="CJ543" s="40"/>
      <c r="CK543" s="40"/>
      <c r="CL543" s="40"/>
      <c r="CM543" s="40"/>
      <c r="CN543" s="40"/>
      <c r="CO543" s="40"/>
      <c r="CP543" s="40"/>
      <c r="CQ543" s="40"/>
      <c r="CR543" s="40"/>
      <c r="CS543" s="40"/>
      <c r="CT543" s="40"/>
      <c r="CU543" s="40"/>
      <c r="CV543" s="40"/>
      <c r="CW543" s="40"/>
      <c r="CX543" s="40"/>
      <c r="CY543" s="40"/>
      <c r="CZ543" s="40"/>
      <c r="DA543" s="40"/>
      <c r="DB543" s="40"/>
      <c r="DC543" s="40"/>
      <c r="DD543" s="40"/>
      <c r="DE543" s="40"/>
      <c r="DF543" s="40"/>
    </row>
    <row r="544" spans="1:110" s="37" customFormat="1" ht="25.5">
      <c r="A544" s="97">
        <v>440</v>
      </c>
      <c r="B544" s="6"/>
      <c r="C544" s="6" t="s">
        <v>6306</v>
      </c>
      <c r="D544" s="6" t="s">
        <v>5477</v>
      </c>
      <c r="E544" s="6" t="s">
        <v>6307</v>
      </c>
      <c r="F544" s="6" t="s">
        <v>6308</v>
      </c>
      <c r="G544" s="6" t="s">
        <v>5878</v>
      </c>
      <c r="H544" s="246">
        <v>42200</v>
      </c>
      <c r="I544" s="241"/>
      <c r="J544" s="241"/>
      <c r="K544" s="103">
        <v>42635</v>
      </c>
      <c r="L544" s="6" t="s">
        <v>6309</v>
      </c>
      <c r="M544" s="6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0"/>
      <c r="BQ544" s="40"/>
      <c r="BR544" s="40"/>
      <c r="BS544" s="40"/>
      <c r="BT544" s="40"/>
      <c r="BU544" s="40"/>
      <c r="BV544" s="40"/>
      <c r="BW544" s="40"/>
      <c r="BX544" s="40"/>
      <c r="BY544" s="40"/>
      <c r="BZ544" s="40"/>
      <c r="CA544" s="40"/>
      <c r="CB544" s="40"/>
      <c r="CC544" s="40"/>
      <c r="CD544" s="40"/>
      <c r="CE544" s="40"/>
      <c r="CF544" s="40"/>
      <c r="CG544" s="40"/>
      <c r="CH544" s="40"/>
      <c r="CI544" s="40"/>
      <c r="CJ544" s="40"/>
      <c r="CK544" s="40"/>
      <c r="CL544" s="40"/>
      <c r="CM544" s="40"/>
      <c r="CN544" s="40"/>
      <c r="CO544" s="40"/>
      <c r="CP544" s="40"/>
      <c r="CQ544" s="40"/>
      <c r="CR544" s="40"/>
      <c r="CS544" s="40"/>
      <c r="CT544" s="40"/>
      <c r="CU544" s="40"/>
      <c r="CV544" s="40"/>
      <c r="CW544" s="40"/>
      <c r="CX544" s="40"/>
      <c r="CY544" s="40"/>
      <c r="CZ544" s="40"/>
      <c r="DA544" s="40"/>
      <c r="DB544" s="40"/>
      <c r="DC544" s="40"/>
      <c r="DD544" s="40"/>
      <c r="DE544" s="40"/>
      <c r="DF544" s="40"/>
    </row>
    <row r="545" spans="1:110" s="37" customFormat="1" ht="25.5">
      <c r="A545" s="97">
        <v>441</v>
      </c>
      <c r="B545" s="6"/>
      <c r="C545" s="6" t="s">
        <v>6310</v>
      </c>
      <c r="D545" s="6" t="s">
        <v>5477</v>
      </c>
      <c r="E545" s="6" t="s">
        <v>6311</v>
      </c>
      <c r="F545" s="6" t="s">
        <v>6312</v>
      </c>
      <c r="G545" s="6" t="s">
        <v>5878</v>
      </c>
      <c r="H545" s="246">
        <v>6947</v>
      </c>
      <c r="I545" s="241"/>
      <c r="J545" s="241"/>
      <c r="K545" s="103">
        <v>42635</v>
      </c>
      <c r="L545" s="6" t="s">
        <v>6313</v>
      </c>
      <c r="M545" s="6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  <c r="BX545" s="40"/>
      <c r="BY545" s="40"/>
      <c r="BZ545" s="40"/>
      <c r="CA545" s="40"/>
      <c r="CB545" s="40"/>
      <c r="CC545" s="40"/>
      <c r="CD545" s="40"/>
      <c r="CE545" s="40"/>
      <c r="CF545" s="40"/>
      <c r="CG545" s="40"/>
      <c r="CH545" s="40"/>
      <c r="CI545" s="40"/>
      <c r="CJ545" s="40"/>
      <c r="CK545" s="40"/>
      <c r="CL545" s="40"/>
      <c r="CM545" s="40"/>
      <c r="CN545" s="40"/>
      <c r="CO545" s="40"/>
      <c r="CP545" s="40"/>
      <c r="CQ545" s="40"/>
      <c r="CR545" s="40"/>
      <c r="CS545" s="40"/>
      <c r="CT545" s="40"/>
      <c r="CU545" s="40"/>
      <c r="CV545" s="40"/>
      <c r="CW545" s="40"/>
      <c r="CX545" s="40"/>
      <c r="CY545" s="40"/>
      <c r="CZ545" s="40"/>
      <c r="DA545" s="40"/>
      <c r="DB545" s="40"/>
      <c r="DC545" s="40"/>
      <c r="DD545" s="40"/>
      <c r="DE545" s="40"/>
      <c r="DF545" s="40"/>
    </row>
    <row r="546" spans="1:110" s="37" customFormat="1" ht="25.5">
      <c r="A546" s="97">
        <v>443</v>
      </c>
      <c r="B546" s="6"/>
      <c r="C546" s="6" t="s">
        <v>6130</v>
      </c>
      <c r="D546" s="6" t="s">
        <v>5259</v>
      </c>
      <c r="E546" s="6" t="s">
        <v>6135</v>
      </c>
      <c r="F546" s="6" t="s">
        <v>6314</v>
      </c>
      <c r="G546" s="6" t="s">
        <v>5278</v>
      </c>
      <c r="H546" s="246">
        <v>22181</v>
      </c>
      <c r="I546" s="241"/>
      <c r="J546" s="241"/>
      <c r="K546" s="6" t="s">
        <v>6315</v>
      </c>
      <c r="L546" s="6" t="s">
        <v>6316</v>
      </c>
      <c r="M546" s="6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0"/>
      <c r="BQ546" s="40"/>
      <c r="BR546" s="40"/>
      <c r="BS546" s="40"/>
      <c r="BT546" s="40"/>
      <c r="BU546" s="40"/>
      <c r="BV546" s="40"/>
      <c r="BW546" s="40"/>
      <c r="BX546" s="40"/>
      <c r="BY546" s="40"/>
      <c r="BZ546" s="40"/>
      <c r="CA546" s="40"/>
      <c r="CB546" s="40"/>
      <c r="CC546" s="40"/>
      <c r="CD546" s="40"/>
      <c r="CE546" s="40"/>
      <c r="CF546" s="40"/>
      <c r="CG546" s="40"/>
      <c r="CH546" s="40"/>
      <c r="CI546" s="40"/>
      <c r="CJ546" s="40"/>
      <c r="CK546" s="40"/>
      <c r="CL546" s="40"/>
      <c r="CM546" s="40"/>
      <c r="CN546" s="40"/>
      <c r="CO546" s="40"/>
      <c r="CP546" s="40"/>
      <c r="CQ546" s="40"/>
      <c r="CR546" s="40"/>
      <c r="CS546" s="40"/>
      <c r="CT546" s="40"/>
      <c r="CU546" s="40"/>
      <c r="CV546" s="40"/>
      <c r="CW546" s="40"/>
      <c r="CX546" s="40"/>
      <c r="CY546" s="40"/>
      <c r="CZ546" s="40"/>
      <c r="DA546" s="40"/>
      <c r="DB546" s="40"/>
      <c r="DC546" s="40"/>
      <c r="DD546" s="40"/>
      <c r="DE546" s="40"/>
      <c r="DF546" s="40"/>
    </row>
    <row r="547" spans="1:110" s="37" customFormat="1" ht="25.5">
      <c r="A547" s="97">
        <v>444</v>
      </c>
      <c r="B547" s="6"/>
      <c r="C547" s="6" t="s">
        <v>6317</v>
      </c>
      <c r="D547" s="6" t="s">
        <v>5259</v>
      </c>
      <c r="E547" s="6" t="s">
        <v>6318</v>
      </c>
      <c r="F547" s="6" t="s">
        <v>6319</v>
      </c>
      <c r="G547" s="6" t="s">
        <v>2784</v>
      </c>
      <c r="H547" s="241"/>
      <c r="I547" s="241"/>
      <c r="J547" s="246">
        <v>12000</v>
      </c>
      <c r="K547" s="103">
        <v>42633</v>
      </c>
      <c r="L547" s="6" t="s">
        <v>6320</v>
      </c>
      <c r="M547" s="6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  <c r="BX547" s="40"/>
      <c r="BY547" s="40"/>
      <c r="BZ547" s="40"/>
      <c r="CA547" s="40"/>
      <c r="CB547" s="40"/>
      <c r="CC547" s="40"/>
      <c r="CD547" s="40"/>
      <c r="CE547" s="40"/>
      <c r="CF547" s="40"/>
      <c r="CG547" s="40"/>
      <c r="CH547" s="40"/>
      <c r="CI547" s="40"/>
      <c r="CJ547" s="40"/>
      <c r="CK547" s="40"/>
      <c r="CL547" s="40"/>
      <c r="CM547" s="40"/>
      <c r="CN547" s="40"/>
      <c r="CO547" s="40"/>
      <c r="CP547" s="40"/>
      <c r="CQ547" s="40"/>
      <c r="CR547" s="40"/>
      <c r="CS547" s="40"/>
      <c r="CT547" s="40"/>
      <c r="CU547" s="40"/>
      <c r="CV547" s="40"/>
      <c r="CW547" s="40"/>
      <c r="CX547" s="40"/>
      <c r="CY547" s="40"/>
      <c r="CZ547" s="40"/>
      <c r="DA547" s="40"/>
      <c r="DB547" s="40"/>
      <c r="DC547" s="40"/>
      <c r="DD547" s="40"/>
      <c r="DE547" s="40"/>
      <c r="DF547" s="40"/>
    </row>
    <row r="548" spans="1:110" s="37" customFormat="1" ht="25.5">
      <c r="A548" s="97">
        <v>445</v>
      </c>
      <c r="B548" s="6"/>
      <c r="C548" s="6" t="s">
        <v>6321</v>
      </c>
      <c r="D548" s="6" t="s">
        <v>5245</v>
      </c>
      <c r="E548" s="6" t="s">
        <v>6322</v>
      </c>
      <c r="F548" s="6" t="s">
        <v>6323</v>
      </c>
      <c r="G548" s="6" t="s">
        <v>2784</v>
      </c>
      <c r="H548" s="241"/>
      <c r="I548" s="241"/>
      <c r="J548" s="246">
        <v>800</v>
      </c>
      <c r="K548" s="103">
        <v>42633</v>
      </c>
      <c r="L548" s="6" t="s">
        <v>6324</v>
      </c>
      <c r="M548" s="6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0"/>
      <c r="BQ548" s="40"/>
      <c r="BR548" s="40"/>
      <c r="BS548" s="40"/>
      <c r="BT548" s="40"/>
      <c r="BU548" s="40"/>
      <c r="BV548" s="40"/>
      <c r="BW548" s="40"/>
      <c r="BX548" s="40"/>
      <c r="BY548" s="40"/>
      <c r="BZ548" s="40"/>
      <c r="CA548" s="40"/>
      <c r="CB548" s="40"/>
      <c r="CC548" s="40"/>
      <c r="CD548" s="40"/>
      <c r="CE548" s="40"/>
      <c r="CF548" s="40"/>
      <c r="CG548" s="40"/>
      <c r="CH548" s="40"/>
      <c r="CI548" s="40"/>
      <c r="CJ548" s="40"/>
      <c r="CK548" s="40"/>
      <c r="CL548" s="40"/>
      <c r="CM548" s="40"/>
      <c r="CN548" s="40"/>
      <c r="CO548" s="40"/>
      <c r="CP548" s="40"/>
      <c r="CQ548" s="40"/>
      <c r="CR548" s="40"/>
      <c r="CS548" s="40"/>
      <c r="CT548" s="40"/>
      <c r="CU548" s="40"/>
      <c r="CV548" s="40"/>
      <c r="CW548" s="40"/>
      <c r="CX548" s="40"/>
      <c r="CY548" s="40"/>
      <c r="CZ548" s="40"/>
      <c r="DA548" s="40"/>
      <c r="DB548" s="40"/>
      <c r="DC548" s="40"/>
      <c r="DD548" s="40"/>
      <c r="DE548" s="40"/>
      <c r="DF548" s="40"/>
    </row>
    <row r="549" spans="1:110" s="37" customFormat="1" ht="25.5">
      <c r="A549" s="97">
        <v>446</v>
      </c>
      <c r="B549" s="6"/>
      <c r="C549" s="6" t="s">
        <v>6325</v>
      </c>
      <c r="D549" s="6" t="s">
        <v>5245</v>
      </c>
      <c r="E549" s="6" t="s">
        <v>6326</v>
      </c>
      <c r="F549" s="6" t="s">
        <v>6327</v>
      </c>
      <c r="G549" s="6" t="s">
        <v>2784</v>
      </c>
      <c r="H549" s="241"/>
      <c r="I549" s="241"/>
      <c r="J549" s="246">
        <v>200</v>
      </c>
      <c r="K549" s="103">
        <v>42633</v>
      </c>
      <c r="L549" s="6" t="s">
        <v>6328</v>
      </c>
      <c r="M549" s="6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  <c r="BX549" s="40"/>
      <c r="BY549" s="40"/>
      <c r="BZ549" s="40"/>
      <c r="CA549" s="40"/>
      <c r="CB549" s="40"/>
      <c r="CC549" s="40"/>
      <c r="CD549" s="40"/>
      <c r="CE549" s="40"/>
      <c r="CF549" s="40"/>
      <c r="CG549" s="40"/>
      <c r="CH549" s="40"/>
      <c r="CI549" s="40"/>
      <c r="CJ549" s="40"/>
      <c r="CK549" s="40"/>
      <c r="CL549" s="40"/>
      <c r="CM549" s="40"/>
      <c r="CN549" s="40"/>
      <c r="CO549" s="40"/>
      <c r="CP549" s="40"/>
      <c r="CQ549" s="40"/>
      <c r="CR549" s="40"/>
      <c r="CS549" s="40"/>
      <c r="CT549" s="40"/>
      <c r="CU549" s="40"/>
      <c r="CV549" s="40"/>
      <c r="CW549" s="40"/>
      <c r="CX549" s="40"/>
      <c r="CY549" s="40"/>
      <c r="CZ549" s="40"/>
      <c r="DA549" s="40"/>
      <c r="DB549" s="40"/>
      <c r="DC549" s="40"/>
      <c r="DD549" s="40"/>
      <c r="DE549" s="40"/>
      <c r="DF549" s="40"/>
    </row>
    <row r="550" spans="1:110" s="37" customFormat="1" ht="12.75">
      <c r="A550" s="97"/>
      <c r="B550" s="6"/>
      <c r="C550" s="6"/>
      <c r="D550" s="6"/>
      <c r="E550" s="6"/>
      <c r="F550" s="6"/>
      <c r="G550" s="6" t="s">
        <v>3130</v>
      </c>
      <c r="H550" s="241"/>
      <c r="I550" s="241"/>
      <c r="J550" s="246">
        <v>5000</v>
      </c>
      <c r="K550" s="6"/>
      <c r="L550" s="6"/>
      <c r="M550" s="6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  <c r="BX550" s="40"/>
      <c r="BY550" s="40"/>
      <c r="BZ550" s="40"/>
      <c r="CA550" s="40"/>
      <c r="CB550" s="40"/>
      <c r="CC550" s="40"/>
      <c r="CD550" s="40"/>
      <c r="CE550" s="40"/>
      <c r="CF550" s="40"/>
      <c r="CG550" s="40"/>
      <c r="CH550" s="40"/>
      <c r="CI550" s="40"/>
      <c r="CJ550" s="40"/>
      <c r="CK550" s="40"/>
      <c r="CL550" s="40"/>
      <c r="CM550" s="40"/>
      <c r="CN550" s="40"/>
      <c r="CO550" s="40"/>
      <c r="CP550" s="40"/>
      <c r="CQ550" s="40"/>
      <c r="CR550" s="40"/>
      <c r="CS550" s="40"/>
      <c r="CT550" s="40"/>
      <c r="CU550" s="40"/>
      <c r="CV550" s="40"/>
      <c r="CW550" s="40"/>
      <c r="CX550" s="40"/>
      <c r="CY550" s="40"/>
      <c r="CZ550" s="40"/>
      <c r="DA550" s="40"/>
      <c r="DB550" s="40"/>
      <c r="DC550" s="40"/>
      <c r="DD550" s="40"/>
      <c r="DE550" s="40"/>
      <c r="DF550" s="40"/>
    </row>
    <row r="551" spans="1:110" s="37" customFormat="1" ht="12.75">
      <c r="A551" s="97"/>
      <c r="B551" s="6"/>
      <c r="C551" s="6" t="s">
        <v>6329</v>
      </c>
      <c r="D551" s="6" t="s">
        <v>5245</v>
      </c>
      <c r="E551" s="6"/>
      <c r="F551" s="6"/>
      <c r="G551" s="6" t="s">
        <v>2784</v>
      </c>
      <c r="H551" s="241"/>
      <c r="I551" s="241"/>
      <c r="J551" s="246">
        <v>200</v>
      </c>
      <c r="K551" s="6"/>
      <c r="L551" s="6"/>
      <c r="M551" s="6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0"/>
      <c r="BQ551" s="40"/>
      <c r="BR551" s="40"/>
      <c r="BS551" s="40"/>
      <c r="BT551" s="40"/>
      <c r="BU551" s="40"/>
      <c r="BV551" s="40"/>
      <c r="BW551" s="40"/>
      <c r="BX551" s="40"/>
      <c r="BY551" s="40"/>
      <c r="BZ551" s="40"/>
      <c r="CA551" s="40"/>
      <c r="CB551" s="40"/>
      <c r="CC551" s="40"/>
      <c r="CD551" s="40"/>
      <c r="CE551" s="40"/>
      <c r="CF551" s="40"/>
      <c r="CG551" s="40"/>
      <c r="CH551" s="40"/>
      <c r="CI551" s="40"/>
      <c r="CJ551" s="40"/>
      <c r="CK551" s="40"/>
      <c r="CL551" s="40"/>
      <c r="CM551" s="40"/>
      <c r="CN551" s="40"/>
      <c r="CO551" s="40"/>
      <c r="CP551" s="40"/>
      <c r="CQ551" s="40"/>
      <c r="CR551" s="40"/>
      <c r="CS551" s="40"/>
      <c r="CT551" s="40"/>
      <c r="CU551" s="40"/>
      <c r="CV551" s="40"/>
      <c r="CW551" s="40"/>
      <c r="CX551" s="40"/>
      <c r="CY551" s="40"/>
      <c r="CZ551" s="40"/>
      <c r="DA551" s="40"/>
      <c r="DB551" s="40"/>
      <c r="DC551" s="40"/>
      <c r="DD551" s="40"/>
      <c r="DE551" s="40"/>
      <c r="DF551" s="40"/>
    </row>
    <row r="552" spans="1:110" s="37" customFormat="1" ht="12.75">
      <c r="A552" s="97"/>
      <c r="B552" s="6"/>
      <c r="C552" s="6"/>
      <c r="D552" s="6"/>
      <c r="E552" s="6"/>
      <c r="F552" s="6"/>
      <c r="G552" s="6" t="s">
        <v>3130</v>
      </c>
      <c r="H552" s="241"/>
      <c r="I552" s="241"/>
      <c r="J552" s="246">
        <v>5000</v>
      </c>
      <c r="K552" s="6"/>
      <c r="L552" s="6"/>
      <c r="M552" s="6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0"/>
      <c r="BQ552" s="40"/>
      <c r="BR552" s="40"/>
      <c r="BS552" s="40"/>
      <c r="BT552" s="40"/>
      <c r="BU552" s="40"/>
      <c r="BV552" s="40"/>
      <c r="BW552" s="40"/>
      <c r="BX552" s="40"/>
      <c r="BY552" s="40"/>
      <c r="BZ552" s="40"/>
      <c r="CA552" s="40"/>
      <c r="CB552" s="40"/>
      <c r="CC552" s="40"/>
      <c r="CD552" s="40"/>
      <c r="CE552" s="40"/>
      <c r="CF552" s="40"/>
      <c r="CG552" s="40"/>
      <c r="CH552" s="40"/>
      <c r="CI552" s="40"/>
      <c r="CJ552" s="40"/>
      <c r="CK552" s="40"/>
      <c r="CL552" s="40"/>
      <c r="CM552" s="40"/>
      <c r="CN552" s="40"/>
      <c r="CO552" s="40"/>
      <c r="CP552" s="40"/>
      <c r="CQ552" s="40"/>
      <c r="CR552" s="40"/>
      <c r="CS552" s="40"/>
      <c r="CT552" s="40"/>
      <c r="CU552" s="40"/>
      <c r="CV552" s="40"/>
      <c r="CW552" s="40"/>
      <c r="CX552" s="40"/>
      <c r="CY552" s="40"/>
      <c r="CZ552" s="40"/>
      <c r="DA552" s="40"/>
      <c r="DB552" s="40"/>
      <c r="DC552" s="40"/>
      <c r="DD552" s="40"/>
      <c r="DE552" s="40"/>
      <c r="DF552" s="40"/>
    </row>
    <row r="553" spans="1:110" s="37" customFormat="1" ht="25.5">
      <c r="A553" s="97">
        <v>447</v>
      </c>
      <c r="B553" s="6"/>
      <c r="C553" s="6" t="s">
        <v>6330</v>
      </c>
      <c r="D553" s="6" t="s">
        <v>6331</v>
      </c>
      <c r="E553" s="6" t="s">
        <v>6332</v>
      </c>
      <c r="F553" s="6" t="s">
        <v>6333</v>
      </c>
      <c r="G553" s="6" t="s">
        <v>2784</v>
      </c>
      <c r="H553" s="246">
        <v>200</v>
      </c>
      <c r="I553" s="241"/>
      <c r="J553" s="241"/>
      <c r="K553" s="103">
        <v>42636</v>
      </c>
      <c r="L553" s="6" t="s">
        <v>6334</v>
      </c>
      <c r="M553" s="6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  <c r="BX553" s="40"/>
      <c r="BY553" s="40"/>
      <c r="BZ553" s="40"/>
      <c r="CA553" s="40"/>
      <c r="CB553" s="40"/>
      <c r="CC553" s="40"/>
      <c r="CD553" s="40"/>
      <c r="CE553" s="40"/>
      <c r="CF553" s="40"/>
      <c r="CG553" s="40"/>
      <c r="CH553" s="40"/>
      <c r="CI553" s="40"/>
      <c r="CJ553" s="40"/>
      <c r="CK553" s="40"/>
      <c r="CL553" s="40"/>
      <c r="CM553" s="40"/>
      <c r="CN553" s="40"/>
      <c r="CO553" s="40"/>
      <c r="CP553" s="40"/>
      <c r="CQ553" s="40"/>
      <c r="CR553" s="40"/>
      <c r="CS553" s="40"/>
      <c r="CT553" s="40"/>
      <c r="CU553" s="40"/>
      <c r="CV553" s="40"/>
      <c r="CW553" s="40"/>
      <c r="CX553" s="40"/>
      <c r="CY553" s="40"/>
      <c r="CZ553" s="40"/>
      <c r="DA553" s="40"/>
      <c r="DB553" s="40"/>
      <c r="DC553" s="40"/>
      <c r="DD553" s="40"/>
      <c r="DE553" s="40"/>
      <c r="DF553" s="40"/>
    </row>
    <row r="554" spans="1:110" s="37" customFormat="1" ht="12.75">
      <c r="A554" s="97"/>
      <c r="B554" s="6"/>
      <c r="C554" s="6"/>
      <c r="D554" s="6"/>
      <c r="E554" s="6"/>
      <c r="F554" s="6"/>
      <c r="G554" s="6" t="s">
        <v>2690</v>
      </c>
      <c r="H554" s="246">
        <v>5000</v>
      </c>
      <c r="I554" s="241"/>
      <c r="J554" s="241"/>
      <c r="K554" s="6"/>
      <c r="L554" s="6"/>
      <c r="M554" s="6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  <c r="BX554" s="40"/>
      <c r="BY554" s="40"/>
      <c r="BZ554" s="40"/>
      <c r="CA554" s="40"/>
      <c r="CB554" s="40"/>
      <c r="CC554" s="40"/>
      <c r="CD554" s="40"/>
      <c r="CE554" s="40"/>
      <c r="CF554" s="40"/>
      <c r="CG554" s="40"/>
      <c r="CH554" s="40"/>
      <c r="CI554" s="40"/>
      <c r="CJ554" s="40"/>
      <c r="CK554" s="40"/>
      <c r="CL554" s="40"/>
      <c r="CM554" s="40"/>
      <c r="CN554" s="40"/>
      <c r="CO554" s="40"/>
      <c r="CP554" s="40"/>
      <c r="CQ554" s="40"/>
      <c r="CR554" s="40"/>
      <c r="CS554" s="40"/>
      <c r="CT554" s="40"/>
      <c r="CU554" s="40"/>
      <c r="CV554" s="40"/>
      <c r="CW554" s="40"/>
      <c r="CX554" s="40"/>
      <c r="CY554" s="40"/>
      <c r="CZ554" s="40"/>
      <c r="DA554" s="40"/>
      <c r="DB554" s="40"/>
      <c r="DC554" s="40"/>
      <c r="DD554" s="40"/>
      <c r="DE554" s="40"/>
      <c r="DF554" s="40"/>
    </row>
    <row r="555" spans="1:110" s="37" customFormat="1" ht="25.5">
      <c r="A555" s="97">
        <v>448</v>
      </c>
      <c r="B555" s="6"/>
      <c r="C555" s="6" t="s">
        <v>4741</v>
      </c>
      <c r="D555" s="6" t="s">
        <v>6331</v>
      </c>
      <c r="E555" s="6" t="s">
        <v>6335</v>
      </c>
      <c r="F555" s="6" t="s">
        <v>6336</v>
      </c>
      <c r="G555" s="6" t="s">
        <v>2784</v>
      </c>
      <c r="H555" s="246">
        <v>200</v>
      </c>
      <c r="I555" s="241"/>
      <c r="J555" s="241"/>
      <c r="K555" s="103">
        <v>42636</v>
      </c>
      <c r="L555" s="6" t="s">
        <v>6337</v>
      </c>
      <c r="M555" s="6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  <c r="BX555" s="40"/>
      <c r="BY555" s="40"/>
      <c r="BZ555" s="40"/>
      <c r="CA555" s="40"/>
      <c r="CB555" s="40"/>
      <c r="CC555" s="40"/>
      <c r="CD555" s="40"/>
      <c r="CE555" s="40"/>
      <c r="CF555" s="40"/>
      <c r="CG555" s="40"/>
      <c r="CH555" s="40"/>
      <c r="CI555" s="40"/>
      <c r="CJ555" s="40"/>
      <c r="CK555" s="40"/>
      <c r="CL555" s="40"/>
      <c r="CM555" s="40"/>
      <c r="CN555" s="40"/>
      <c r="CO555" s="40"/>
      <c r="CP555" s="40"/>
      <c r="CQ555" s="40"/>
      <c r="CR555" s="40"/>
      <c r="CS555" s="40"/>
      <c r="CT555" s="40"/>
      <c r="CU555" s="40"/>
      <c r="CV555" s="40"/>
      <c r="CW555" s="40"/>
      <c r="CX555" s="40"/>
      <c r="CY555" s="40"/>
      <c r="CZ555" s="40"/>
      <c r="DA555" s="40"/>
      <c r="DB555" s="40"/>
      <c r="DC555" s="40"/>
      <c r="DD555" s="40"/>
      <c r="DE555" s="40"/>
      <c r="DF555" s="40"/>
    </row>
    <row r="556" spans="1:110" s="37" customFormat="1" ht="12.75">
      <c r="A556" s="97"/>
      <c r="B556" s="6"/>
      <c r="C556" s="6"/>
      <c r="D556" s="6"/>
      <c r="E556" s="6"/>
      <c r="F556" s="6"/>
      <c r="G556" s="6" t="s">
        <v>2690</v>
      </c>
      <c r="H556" s="246">
        <v>9100</v>
      </c>
      <c r="I556" s="241"/>
      <c r="J556" s="241"/>
      <c r="K556" s="6"/>
      <c r="L556" s="6"/>
      <c r="M556" s="6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  <c r="CH556" s="40"/>
      <c r="CI556" s="40"/>
      <c r="CJ556" s="40"/>
      <c r="CK556" s="40"/>
      <c r="CL556" s="40"/>
      <c r="CM556" s="40"/>
      <c r="CN556" s="40"/>
      <c r="CO556" s="40"/>
      <c r="CP556" s="40"/>
      <c r="CQ556" s="40"/>
      <c r="CR556" s="40"/>
      <c r="CS556" s="40"/>
      <c r="CT556" s="40"/>
      <c r="CU556" s="40"/>
      <c r="CV556" s="40"/>
      <c r="CW556" s="40"/>
      <c r="CX556" s="40"/>
      <c r="CY556" s="40"/>
      <c r="CZ556" s="40"/>
      <c r="DA556" s="40"/>
      <c r="DB556" s="40"/>
      <c r="DC556" s="40"/>
      <c r="DD556" s="40"/>
      <c r="DE556" s="40"/>
      <c r="DF556" s="40"/>
    </row>
    <row r="557" spans="1:110" s="37" customFormat="1" ht="25.5">
      <c r="A557" s="97">
        <v>449</v>
      </c>
      <c r="B557" s="6"/>
      <c r="C557" s="6" t="s">
        <v>6338</v>
      </c>
      <c r="D557" s="6" t="s">
        <v>5453</v>
      </c>
      <c r="E557" s="6" t="s">
        <v>6339</v>
      </c>
      <c r="F557" s="6" t="s">
        <v>6340</v>
      </c>
      <c r="G557" s="6" t="s">
        <v>2690</v>
      </c>
      <c r="H557" s="246">
        <v>3000</v>
      </c>
      <c r="I557" s="241"/>
      <c r="J557" s="241"/>
      <c r="K557" s="103">
        <v>42636</v>
      </c>
      <c r="L557" s="6" t="s">
        <v>6341</v>
      </c>
      <c r="M557" s="6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  <c r="CH557" s="40"/>
      <c r="CI557" s="40"/>
      <c r="CJ557" s="40"/>
      <c r="CK557" s="40"/>
      <c r="CL557" s="40"/>
      <c r="CM557" s="40"/>
      <c r="CN557" s="40"/>
      <c r="CO557" s="40"/>
      <c r="CP557" s="40"/>
      <c r="CQ557" s="40"/>
      <c r="CR557" s="40"/>
      <c r="CS557" s="40"/>
      <c r="CT557" s="40"/>
      <c r="CU557" s="40"/>
      <c r="CV557" s="40"/>
      <c r="CW557" s="40"/>
      <c r="CX557" s="40"/>
      <c r="CY557" s="40"/>
      <c r="CZ557" s="40"/>
      <c r="DA557" s="40"/>
      <c r="DB557" s="40"/>
      <c r="DC557" s="40"/>
      <c r="DD557" s="40"/>
      <c r="DE557" s="40"/>
      <c r="DF557" s="40"/>
    </row>
    <row r="558" spans="1:110" s="37" customFormat="1" ht="12.75">
      <c r="A558" s="97"/>
      <c r="B558" s="6"/>
      <c r="C558" s="6"/>
      <c r="D558" s="6"/>
      <c r="E558" s="6"/>
      <c r="F558" s="6"/>
      <c r="G558" s="6" t="s">
        <v>2784</v>
      </c>
      <c r="H558" s="246">
        <v>200</v>
      </c>
      <c r="I558" s="241"/>
      <c r="J558" s="241"/>
      <c r="K558" s="6"/>
      <c r="L558" s="6"/>
      <c r="M558" s="6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  <c r="CH558" s="40"/>
      <c r="CI558" s="40"/>
      <c r="CJ558" s="40"/>
      <c r="CK558" s="40"/>
      <c r="CL558" s="40"/>
      <c r="CM558" s="40"/>
      <c r="CN558" s="40"/>
      <c r="CO558" s="40"/>
      <c r="CP558" s="40"/>
      <c r="CQ558" s="40"/>
      <c r="CR558" s="40"/>
      <c r="CS558" s="40"/>
      <c r="CT558" s="40"/>
      <c r="CU558" s="40"/>
      <c r="CV558" s="40"/>
      <c r="CW558" s="40"/>
      <c r="CX558" s="40"/>
      <c r="CY558" s="40"/>
      <c r="CZ558" s="40"/>
      <c r="DA558" s="40"/>
      <c r="DB558" s="40"/>
      <c r="DC558" s="40"/>
      <c r="DD558" s="40"/>
      <c r="DE558" s="40"/>
      <c r="DF558" s="40"/>
    </row>
    <row r="559" spans="1:110" s="37" customFormat="1" ht="25.5">
      <c r="A559" s="97"/>
      <c r="B559" s="6"/>
      <c r="C559" s="6" t="s">
        <v>6342</v>
      </c>
      <c r="D559" s="6" t="s">
        <v>5453</v>
      </c>
      <c r="E559" s="6"/>
      <c r="F559" s="6"/>
      <c r="G559" s="6" t="s">
        <v>2690</v>
      </c>
      <c r="H559" s="246">
        <v>3000</v>
      </c>
      <c r="I559" s="241"/>
      <c r="J559" s="241"/>
      <c r="K559" s="6"/>
      <c r="L559" s="6"/>
      <c r="M559" s="6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  <c r="CH559" s="40"/>
      <c r="CI559" s="40"/>
      <c r="CJ559" s="40"/>
      <c r="CK559" s="40"/>
      <c r="CL559" s="40"/>
      <c r="CM559" s="40"/>
      <c r="CN559" s="40"/>
      <c r="CO559" s="40"/>
      <c r="CP559" s="40"/>
      <c r="CQ559" s="40"/>
      <c r="CR559" s="40"/>
      <c r="CS559" s="40"/>
      <c r="CT559" s="40"/>
      <c r="CU559" s="40"/>
      <c r="CV559" s="40"/>
      <c r="CW559" s="40"/>
      <c r="CX559" s="40"/>
      <c r="CY559" s="40"/>
      <c r="CZ559" s="40"/>
      <c r="DA559" s="40"/>
      <c r="DB559" s="40"/>
      <c r="DC559" s="40"/>
      <c r="DD559" s="40"/>
      <c r="DE559" s="40"/>
      <c r="DF559" s="40"/>
    </row>
    <row r="560" spans="1:110" s="37" customFormat="1" ht="12.75">
      <c r="A560" s="97"/>
      <c r="B560" s="6"/>
      <c r="C560" s="6"/>
      <c r="D560" s="6"/>
      <c r="E560" s="6"/>
      <c r="F560" s="6"/>
      <c r="G560" s="6" t="s">
        <v>2784</v>
      </c>
      <c r="H560" s="246">
        <v>200</v>
      </c>
      <c r="I560" s="241"/>
      <c r="J560" s="241"/>
      <c r="K560" s="6"/>
      <c r="L560" s="6"/>
      <c r="M560" s="6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  <c r="CH560" s="40"/>
      <c r="CI560" s="40"/>
      <c r="CJ560" s="40"/>
      <c r="CK560" s="40"/>
      <c r="CL560" s="40"/>
      <c r="CM560" s="40"/>
      <c r="CN560" s="40"/>
      <c r="CO560" s="40"/>
      <c r="CP560" s="40"/>
      <c r="CQ560" s="40"/>
      <c r="CR560" s="40"/>
      <c r="CS560" s="40"/>
      <c r="CT560" s="40"/>
      <c r="CU560" s="40"/>
      <c r="CV560" s="40"/>
      <c r="CW560" s="40"/>
      <c r="CX560" s="40"/>
      <c r="CY560" s="40"/>
      <c r="CZ560" s="40"/>
      <c r="DA560" s="40"/>
      <c r="DB560" s="40"/>
      <c r="DC560" s="40"/>
      <c r="DD560" s="40"/>
      <c r="DE560" s="40"/>
      <c r="DF560" s="40"/>
    </row>
    <row r="561" spans="1:110" s="37" customFormat="1" ht="25.5">
      <c r="A561" s="97"/>
      <c r="B561" s="6"/>
      <c r="C561" s="6" t="s">
        <v>6343</v>
      </c>
      <c r="D561" s="6" t="s">
        <v>5453</v>
      </c>
      <c r="E561" s="6"/>
      <c r="F561" s="6"/>
      <c r="G561" s="6" t="s">
        <v>2690</v>
      </c>
      <c r="H561" s="246">
        <v>3000</v>
      </c>
      <c r="I561" s="241"/>
      <c r="J561" s="241"/>
      <c r="K561" s="6"/>
      <c r="L561" s="6"/>
      <c r="M561" s="6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  <c r="CH561" s="40"/>
      <c r="CI561" s="40"/>
      <c r="CJ561" s="40"/>
      <c r="CK561" s="40"/>
      <c r="CL561" s="40"/>
      <c r="CM561" s="40"/>
      <c r="CN561" s="40"/>
      <c r="CO561" s="40"/>
      <c r="CP561" s="40"/>
      <c r="CQ561" s="40"/>
      <c r="CR561" s="40"/>
      <c r="CS561" s="40"/>
      <c r="CT561" s="40"/>
      <c r="CU561" s="40"/>
      <c r="CV561" s="40"/>
      <c r="CW561" s="40"/>
      <c r="CX561" s="40"/>
      <c r="CY561" s="40"/>
      <c r="CZ561" s="40"/>
      <c r="DA561" s="40"/>
      <c r="DB561" s="40"/>
      <c r="DC561" s="40"/>
      <c r="DD561" s="40"/>
      <c r="DE561" s="40"/>
      <c r="DF561" s="40"/>
    </row>
    <row r="562" spans="1:110" s="37" customFormat="1" ht="12.75">
      <c r="A562" s="97"/>
      <c r="B562" s="6"/>
      <c r="C562" s="6"/>
      <c r="D562" s="6"/>
      <c r="E562" s="6"/>
      <c r="F562" s="6"/>
      <c r="G562" s="6" t="s">
        <v>2784</v>
      </c>
      <c r="H562" s="246">
        <v>200</v>
      </c>
      <c r="I562" s="241"/>
      <c r="J562" s="241"/>
      <c r="K562" s="6"/>
      <c r="L562" s="6"/>
      <c r="M562" s="6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  <c r="CH562" s="40"/>
      <c r="CI562" s="40"/>
      <c r="CJ562" s="40"/>
      <c r="CK562" s="40"/>
      <c r="CL562" s="40"/>
      <c r="CM562" s="40"/>
      <c r="CN562" s="40"/>
      <c r="CO562" s="40"/>
      <c r="CP562" s="40"/>
      <c r="CQ562" s="40"/>
      <c r="CR562" s="40"/>
      <c r="CS562" s="40"/>
      <c r="CT562" s="40"/>
      <c r="CU562" s="40"/>
      <c r="CV562" s="40"/>
      <c r="CW562" s="40"/>
      <c r="CX562" s="40"/>
      <c r="CY562" s="40"/>
      <c r="CZ562" s="40"/>
      <c r="DA562" s="40"/>
      <c r="DB562" s="40"/>
      <c r="DC562" s="40"/>
      <c r="DD562" s="40"/>
      <c r="DE562" s="40"/>
      <c r="DF562" s="40"/>
    </row>
    <row r="563" spans="1:110" s="37" customFormat="1" ht="25.5">
      <c r="A563" s="97"/>
      <c r="B563" s="6"/>
      <c r="C563" s="6" t="s">
        <v>5177</v>
      </c>
      <c r="D563" s="6" t="s">
        <v>5453</v>
      </c>
      <c r="E563" s="6"/>
      <c r="F563" s="6"/>
      <c r="G563" s="6" t="s">
        <v>2690</v>
      </c>
      <c r="H563" s="246">
        <v>5000</v>
      </c>
      <c r="I563" s="241"/>
      <c r="J563" s="241"/>
      <c r="K563" s="6"/>
      <c r="L563" s="6"/>
      <c r="M563" s="6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  <c r="CH563" s="40"/>
      <c r="CI563" s="40"/>
      <c r="CJ563" s="40"/>
      <c r="CK563" s="40"/>
      <c r="CL563" s="40"/>
      <c r="CM563" s="40"/>
      <c r="CN563" s="40"/>
      <c r="CO563" s="40"/>
      <c r="CP563" s="40"/>
      <c r="CQ563" s="40"/>
      <c r="CR563" s="40"/>
      <c r="CS563" s="40"/>
      <c r="CT563" s="40"/>
      <c r="CU563" s="40"/>
      <c r="CV563" s="40"/>
      <c r="CW563" s="40"/>
      <c r="CX563" s="40"/>
      <c r="CY563" s="40"/>
      <c r="CZ563" s="40"/>
      <c r="DA563" s="40"/>
      <c r="DB563" s="40"/>
      <c r="DC563" s="40"/>
      <c r="DD563" s="40"/>
      <c r="DE563" s="40"/>
      <c r="DF563" s="40"/>
    </row>
    <row r="564" spans="1:110" s="37" customFormat="1" ht="12.75">
      <c r="A564" s="97"/>
      <c r="B564" s="6"/>
      <c r="C564" s="6"/>
      <c r="D564" s="6"/>
      <c r="E564" s="6"/>
      <c r="F564" s="6"/>
      <c r="G564" s="6" t="s">
        <v>2784</v>
      </c>
      <c r="H564" s="246">
        <v>200</v>
      </c>
      <c r="I564" s="241"/>
      <c r="J564" s="241"/>
      <c r="K564" s="6"/>
      <c r="L564" s="6"/>
      <c r="M564" s="6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  <c r="CH564" s="40"/>
      <c r="CI564" s="40"/>
      <c r="CJ564" s="40"/>
      <c r="CK564" s="40"/>
      <c r="CL564" s="40"/>
      <c r="CM564" s="40"/>
      <c r="CN564" s="40"/>
      <c r="CO564" s="40"/>
      <c r="CP564" s="40"/>
      <c r="CQ564" s="40"/>
      <c r="CR564" s="40"/>
      <c r="CS564" s="40"/>
      <c r="CT564" s="40"/>
      <c r="CU564" s="40"/>
      <c r="CV564" s="40"/>
      <c r="CW564" s="40"/>
      <c r="CX564" s="40"/>
      <c r="CY564" s="40"/>
      <c r="CZ564" s="40"/>
      <c r="DA564" s="40"/>
      <c r="DB564" s="40"/>
      <c r="DC564" s="40"/>
      <c r="DD564" s="40"/>
      <c r="DE564" s="40"/>
      <c r="DF564" s="40"/>
    </row>
    <row r="565" spans="1:110" s="37" customFormat="1" ht="25.5">
      <c r="A565" s="97"/>
      <c r="B565" s="6"/>
      <c r="C565" s="6" t="s">
        <v>2728</v>
      </c>
      <c r="D565" s="6" t="s">
        <v>5453</v>
      </c>
      <c r="E565" s="6"/>
      <c r="F565" s="6"/>
      <c r="G565" s="6" t="s">
        <v>2690</v>
      </c>
      <c r="H565" s="246">
        <v>5000</v>
      </c>
      <c r="I565" s="241"/>
      <c r="J565" s="241"/>
      <c r="K565" s="6"/>
      <c r="L565" s="6"/>
      <c r="M565" s="6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  <c r="CH565" s="40"/>
      <c r="CI565" s="40"/>
      <c r="CJ565" s="40"/>
      <c r="CK565" s="40"/>
      <c r="CL565" s="40"/>
      <c r="CM565" s="40"/>
      <c r="CN565" s="40"/>
      <c r="CO565" s="40"/>
      <c r="CP565" s="40"/>
      <c r="CQ565" s="40"/>
      <c r="CR565" s="40"/>
      <c r="CS565" s="40"/>
      <c r="CT565" s="40"/>
      <c r="CU565" s="40"/>
      <c r="CV565" s="40"/>
      <c r="CW565" s="40"/>
      <c r="CX565" s="40"/>
      <c r="CY565" s="40"/>
      <c r="CZ565" s="40"/>
      <c r="DA565" s="40"/>
      <c r="DB565" s="40"/>
      <c r="DC565" s="40"/>
      <c r="DD565" s="40"/>
      <c r="DE565" s="40"/>
      <c r="DF565" s="40"/>
    </row>
    <row r="566" spans="1:110" s="37" customFormat="1" ht="12.75">
      <c r="A566" s="97"/>
      <c r="B566" s="6"/>
      <c r="C566" s="6"/>
      <c r="D566" s="6"/>
      <c r="E566" s="6"/>
      <c r="F566" s="6"/>
      <c r="G566" s="6" t="s">
        <v>2784</v>
      </c>
      <c r="H566" s="246">
        <v>200</v>
      </c>
      <c r="I566" s="241"/>
      <c r="J566" s="241"/>
      <c r="K566" s="6"/>
      <c r="L566" s="6"/>
      <c r="M566" s="6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  <c r="CH566" s="40"/>
      <c r="CI566" s="40"/>
      <c r="CJ566" s="40"/>
      <c r="CK566" s="40"/>
      <c r="CL566" s="40"/>
      <c r="CM566" s="40"/>
      <c r="CN566" s="40"/>
      <c r="CO566" s="40"/>
      <c r="CP566" s="40"/>
      <c r="CQ566" s="40"/>
      <c r="CR566" s="40"/>
      <c r="CS566" s="40"/>
      <c r="CT566" s="40"/>
      <c r="CU566" s="40"/>
      <c r="CV566" s="40"/>
      <c r="CW566" s="40"/>
      <c r="CX566" s="40"/>
      <c r="CY566" s="40"/>
      <c r="CZ566" s="40"/>
      <c r="DA566" s="40"/>
      <c r="DB566" s="40"/>
      <c r="DC566" s="40"/>
      <c r="DD566" s="40"/>
      <c r="DE566" s="40"/>
      <c r="DF566" s="40"/>
    </row>
    <row r="567" spans="1:110" s="37" customFormat="1" ht="12.75">
      <c r="A567" s="97"/>
      <c r="B567" s="6"/>
      <c r="C567" s="6" t="s">
        <v>6344</v>
      </c>
      <c r="D567" s="6" t="s">
        <v>5453</v>
      </c>
      <c r="E567" s="6"/>
      <c r="F567" s="6"/>
      <c r="G567" s="6" t="s">
        <v>2690</v>
      </c>
      <c r="H567" s="246">
        <v>5000</v>
      </c>
      <c r="I567" s="241"/>
      <c r="J567" s="241"/>
      <c r="K567" s="6"/>
      <c r="L567" s="6"/>
      <c r="M567" s="6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  <c r="CH567" s="40"/>
      <c r="CI567" s="40"/>
      <c r="CJ567" s="40"/>
      <c r="CK567" s="40"/>
      <c r="CL567" s="40"/>
      <c r="CM567" s="40"/>
      <c r="CN567" s="40"/>
      <c r="CO567" s="40"/>
      <c r="CP567" s="40"/>
      <c r="CQ567" s="40"/>
      <c r="CR567" s="40"/>
      <c r="CS567" s="40"/>
      <c r="CT567" s="40"/>
      <c r="CU567" s="40"/>
      <c r="CV567" s="40"/>
      <c r="CW567" s="40"/>
      <c r="CX567" s="40"/>
      <c r="CY567" s="40"/>
      <c r="CZ567" s="40"/>
      <c r="DA567" s="40"/>
      <c r="DB567" s="40"/>
      <c r="DC567" s="40"/>
      <c r="DD567" s="40"/>
      <c r="DE567" s="40"/>
      <c r="DF567" s="40"/>
    </row>
    <row r="568" spans="1:110" s="37" customFormat="1" ht="12.75">
      <c r="A568" s="97"/>
      <c r="B568" s="6"/>
      <c r="C568" s="6"/>
      <c r="D568" s="6"/>
      <c r="E568" s="6"/>
      <c r="F568" s="6"/>
      <c r="G568" s="6" t="s">
        <v>2784</v>
      </c>
      <c r="H568" s="246">
        <v>200</v>
      </c>
      <c r="I568" s="241"/>
      <c r="J568" s="241"/>
      <c r="K568" s="6"/>
      <c r="L568" s="6"/>
      <c r="M568" s="6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  <c r="CH568" s="40"/>
      <c r="CI568" s="40"/>
      <c r="CJ568" s="40"/>
      <c r="CK568" s="40"/>
      <c r="CL568" s="40"/>
      <c r="CM568" s="40"/>
      <c r="CN568" s="40"/>
      <c r="CO568" s="40"/>
      <c r="CP568" s="40"/>
      <c r="CQ568" s="40"/>
      <c r="CR568" s="40"/>
      <c r="CS568" s="40"/>
      <c r="CT568" s="40"/>
      <c r="CU568" s="40"/>
      <c r="CV568" s="40"/>
      <c r="CW568" s="40"/>
      <c r="CX568" s="40"/>
      <c r="CY568" s="40"/>
      <c r="CZ568" s="40"/>
      <c r="DA568" s="40"/>
      <c r="DB568" s="40"/>
      <c r="DC568" s="40"/>
      <c r="DD568" s="40"/>
      <c r="DE568" s="40"/>
      <c r="DF568" s="40"/>
    </row>
    <row r="569" spans="1:110" s="37" customFormat="1" ht="12.75">
      <c r="A569" s="97"/>
      <c r="B569" s="6"/>
      <c r="C569" s="6"/>
      <c r="D569" s="6"/>
      <c r="E569" s="6"/>
      <c r="F569" s="6"/>
      <c r="G569" s="6" t="s">
        <v>2859</v>
      </c>
      <c r="H569" s="246">
        <v>2000</v>
      </c>
      <c r="I569" s="241"/>
      <c r="J569" s="241"/>
      <c r="K569" s="6"/>
      <c r="L569" s="6"/>
      <c r="M569" s="6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  <c r="CH569" s="40"/>
      <c r="CI569" s="40"/>
      <c r="CJ569" s="40"/>
      <c r="CK569" s="40"/>
      <c r="CL569" s="40"/>
      <c r="CM569" s="40"/>
      <c r="CN569" s="40"/>
      <c r="CO569" s="40"/>
      <c r="CP569" s="40"/>
      <c r="CQ569" s="40"/>
      <c r="CR569" s="40"/>
      <c r="CS569" s="40"/>
      <c r="CT569" s="40"/>
      <c r="CU569" s="40"/>
      <c r="CV569" s="40"/>
      <c r="CW569" s="40"/>
      <c r="CX569" s="40"/>
      <c r="CY569" s="40"/>
      <c r="CZ569" s="40"/>
      <c r="DA569" s="40"/>
      <c r="DB569" s="40"/>
      <c r="DC569" s="40"/>
      <c r="DD569" s="40"/>
      <c r="DE569" s="40"/>
      <c r="DF569" s="40"/>
    </row>
    <row r="570" spans="1:110" s="37" customFormat="1" ht="25.5">
      <c r="A570" s="97">
        <v>450</v>
      </c>
      <c r="B570" s="6"/>
      <c r="C570" s="6" t="s">
        <v>6345</v>
      </c>
      <c r="D570" s="6" t="s">
        <v>5140</v>
      </c>
      <c r="E570" s="6" t="s">
        <v>6346</v>
      </c>
      <c r="F570" s="6" t="s">
        <v>6347</v>
      </c>
      <c r="G570" s="6" t="s">
        <v>5772</v>
      </c>
      <c r="H570" s="246">
        <v>4098</v>
      </c>
      <c r="I570" s="241"/>
      <c r="J570" s="241"/>
      <c r="K570" s="103">
        <v>42639</v>
      </c>
      <c r="L570" s="6" t="s">
        <v>6348</v>
      </c>
      <c r="M570" s="6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  <c r="CH570" s="40"/>
      <c r="CI570" s="40"/>
      <c r="CJ570" s="40"/>
      <c r="CK570" s="40"/>
      <c r="CL570" s="40"/>
      <c r="CM570" s="40"/>
      <c r="CN570" s="40"/>
      <c r="CO570" s="40"/>
      <c r="CP570" s="40"/>
      <c r="CQ570" s="40"/>
      <c r="CR570" s="40"/>
      <c r="CS570" s="40"/>
      <c r="CT570" s="40"/>
      <c r="CU570" s="40"/>
      <c r="CV570" s="40"/>
      <c r="CW570" s="40"/>
      <c r="CX570" s="40"/>
      <c r="CY570" s="40"/>
      <c r="CZ570" s="40"/>
      <c r="DA570" s="40"/>
      <c r="DB570" s="40"/>
      <c r="DC570" s="40"/>
      <c r="DD570" s="40"/>
      <c r="DE570" s="40"/>
      <c r="DF570" s="40"/>
    </row>
    <row r="571" spans="1:110" s="37" customFormat="1" ht="25.5">
      <c r="A571" s="97">
        <v>451</v>
      </c>
      <c r="B571" s="6"/>
      <c r="C571" s="6" t="s">
        <v>6349</v>
      </c>
      <c r="D571" s="6" t="s">
        <v>5937</v>
      </c>
      <c r="E571" s="6" t="s">
        <v>6350</v>
      </c>
      <c r="F571" s="6" t="s">
        <v>6351</v>
      </c>
      <c r="G571" s="6" t="s">
        <v>2690</v>
      </c>
      <c r="H571" s="246">
        <v>3000</v>
      </c>
      <c r="I571" s="241"/>
      <c r="J571" s="241"/>
      <c r="K571" s="103">
        <v>42639</v>
      </c>
      <c r="L571" s="6" t="s">
        <v>6352</v>
      </c>
      <c r="M571" s="6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  <c r="CH571" s="40"/>
      <c r="CI571" s="40"/>
      <c r="CJ571" s="40"/>
      <c r="CK571" s="40"/>
      <c r="CL571" s="40"/>
      <c r="CM571" s="40"/>
      <c r="CN571" s="40"/>
      <c r="CO571" s="40"/>
      <c r="CP571" s="40"/>
      <c r="CQ571" s="40"/>
      <c r="CR571" s="40"/>
      <c r="CS571" s="40"/>
      <c r="CT571" s="40"/>
      <c r="CU571" s="40"/>
      <c r="CV571" s="40"/>
      <c r="CW571" s="40"/>
      <c r="CX571" s="40"/>
      <c r="CY571" s="40"/>
      <c r="CZ571" s="40"/>
      <c r="DA571" s="40"/>
      <c r="DB571" s="40"/>
      <c r="DC571" s="40"/>
      <c r="DD571" s="40"/>
      <c r="DE571" s="40"/>
      <c r="DF571" s="40"/>
    </row>
    <row r="572" spans="1:110" s="37" customFormat="1" ht="12.75">
      <c r="A572" s="97"/>
      <c r="B572" s="6"/>
      <c r="C572" s="6" t="s">
        <v>6353</v>
      </c>
      <c r="D572" s="6" t="s">
        <v>5937</v>
      </c>
      <c r="E572" s="6"/>
      <c r="F572" s="6"/>
      <c r="G572" s="6" t="s">
        <v>3061</v>
      </c>
      <c r="H572" s="246">
        <v>200</v>
      </c>
      <c r="I572" s="241"/>
      <c r="J572" s="241"/>
      <c r="K572" s="6"/>
      <c r="L572" s="6"/>
      <c r="M572" s="6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  <c r="CH572" s="40"/>
      <c r="CI572" s="40"/>
      <c r="CJ572" s="40"/>
      <c r="CK572" s="40"/>
      <c r="CL572" s="40"/>
      <c r="CM572" s="40"/>
      <c r="CN572" s="40"/>
      <c r="CO572" s="40"/>
      <c r="CP572" s="40"/>
      <c r="CQ572" s="40"/>
      <c r="CR572" s="40"/>
      <c r="CS572" s="40"/>
      <c r="CT572" s="40"/>
      <c r="CU572" s="40"/>
      <c r="CV572" s="40"/>
      <c r="CW572" s="40"/>
      <c r="CX572" s="40"/>
      <c r="CY572" s="40"/>
      <c r="CZ572" s="40"/>
      <c r="DA572" s="40"/>
      <c r="DB572" s="40"/>
      <c r="DC572" s="40"/>
      <c r="DD572" s="40"/>
      <c r="DE572" s="40"/>
      <c r="DF572" s="40"/>
    </row>
    <row r="573" spans="1:110" s="37" customFormat="1" ht="12.75">
      <c r="A573" s="97"/>
      <c r="B573" s="6"/>
      <c r="C573" s="6"/>
      <c r="D573" s="6"/>
      <c r="E573" s="6"/>
      <c r="F573" s="6"/>
      <c r="G573" s="6" t="s">
        <v>2690</v>
      </c>
      <c r="H573" s="246">
        <v>3000</v>
      </c>
      <c r="I573" s="241"/>
      <c r="J573" s="241"/>
      <c r="K573" s="6"/>
      <c r="L573" s="6"/>
      <c r="M573" s="6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  <c r="CH573" s="40"/>
      <c r="CI573" s="40"/>
      <c r="CJ573" s="40"/>
      <c r="CK573" s="40"/>
      <c r="CL573" s="40"/>
      <c r="CM573" s="40"/>
      <c r="CN573" s="40"/>
      <c r="CO573" s="40"/>
      <c r="CP573" s="40"/>
      <c r="CQ573" s="40"/>
      <c r="CR573" s="40"/>
      <c r="CS573" s="40"/>
      <c r="CT573" s="40"/>
      <c r="CU573" s="40"/>
      <c r="CV573" s="40"/>
      <c r="CW573" s="40"/>
      <c r="CX573" s="40"/>
      <c r="CY573" s="40"/>
      <c r="CZ573" s="40"/>
      <c r="DA573" s="40"/>
      <c r="DB573" s="40"/>
      <c r="DC573" s="40"/>
      <c r="DD573" s="40"/>
      <c r="DE573" s="40"/>
      <c r="DF573" s="40"/>
    </row>
    <row r="574" spans="1:110" s="37" customFormat="1" ht="25.5">
      <c r="A574" s="97"/>
      <c r="B574" s="6"/>
      <c r="C574" s="6" t="s">
        <v>6354</v>
      </c>
      <c r="D574" s="6" t="s">
        <v>5937</v>
      </c>
      <c r="E574" s="6"/>
      <c r="F574" s="6"/>
      <c r="G574" s="6" t="s">
        <v>3061</v>
      </c>
      <c r="H574" s="246">
        <v>200</v>
      </c>
      <c r="I574" s="241"/>
      <c r="J574" s="241"/>
      <c r="K574" s="6"/>
      <c r="L574" s="6"/>
      <c r="M574" s="6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  <c r="CH574" s="40"/>
      <c r="CI574" s="40"/>
      <c r="CJ574" s="40"/>
      <c r="CK574" s="40"/>
      <c r="CL574" s="40"/>
      <c r="CM574" s="40"/>
      <c r="CN574" s="40"/>
      <c r="CO574" s="40"/>
      <c r="CP574" s="40"/>
      <c r="CQ574" s="40"/>
      <c r="CR574" s="40"/>
      <c r="CS574" s="40"/>
      <c r="CT574" s="40"/>
      <c r="CU574" s="40"/>
      <c r="CV574" s="40"/>
      <c r="CW574" s="40"/>
      <c r="CX574" s="40"/>
      <c r="CY574" s="40"/>
      <c r="CZ574" s="40"/>
      <c r="DA574" s="40"/>
      <c r="DB574" s="40"/>
      <c r="DC574" s="40"/>
      <c r="DD574" s="40"/>
      <c r="DE574" s="40"/>
      <c r="DF574" s="40"/>
    </row>
    <row r="575" spans="1:110" s="37" customFormat="1" ht="12.75">
      <c r="A575" s="97"/>
      <c r="B575" s="6"/>
      <c r="C575" s="6"/>
      <c r="D575" s="6"/>
      <c r="E575" s="6"/>
      <c r="F575" s="6"/>
      <c r="G575" s="6" t="s">
        <v>2690</v>
      </c>
      <c r="H575" s="246">
        <v>3000</v>
      </c>
      <c r="I575" s="241"/>
      <c r="J575" s="241"/>
      <c r="K575" s="6"/>
      <c r="L575" s="6"/>
      <c r="M575" s="6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  <c r="CH575" s="40"/>
      <c r="CI575" s="40"/>
      <c r="CJ575" s="40"/>
      <c r="CK575" s="40"/>
      <c r="CL575" s="40"/>
      <c r="CM575" s="40"/>
      <c r="CN575" s="40"/>
      <c r="CO575" s="40"/>
      <c r="CP575" s="40"/>
      <c r="CQ575" s="40"/>
      <c r="CR575" s="40"/>
      <c r="CS575" s="40"/>
      <c r="CT575" s="40"/>
      <c r="CU575" s="40"/>
      <c r="CV575" s="40"/>
      <c r="CW575" s="40"/>
      <c r="CX575" s="40"/>
      <c r="CY575" s="40"/>
      <c r="CZ575" s="40"/>
      <c r="DA575" s="40"/>
      <c r="DB575" s="40"/>
      <c r="DC575" s="40"/>
      <c r="DD575" s="40"/>
      <c r="DE575" s="40"/>
      <c r="DF575" s="40"/>
    </row>
    <row r="576" spans="1:110" s="37" customFormat="1" ht="12.75">
      <c r="A576" s="97"/>
      <c r="B576" s="6"/>
      <c r="C576" s="6" t="s">
        <v>6355</v>
      </c>
      <c r="D576" s="6" t="s">
        <v>5937</v>
      </c>
      <c r="E576" s="6"/>
      <c r="F576" s="6"/>
      <c r="G576" s="6" t="s">
        <v>2690</v>
      </c>
      <c r="H576" s="246">
        <v>3000</v>
      </c>
      <c r="I576" s="241"/>
      <c r="J576" s="241"/>
      <c r="K576" s="6"/>
      <c r="L576" s="6"/>
      <c r="M576" s="6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  <c r="CH576" s="40"/>
      <c r="CI576" s="40"/>
      <c r="CJ576" s="40"/>
      <c r="CK576" s="40"/>
      <c r="CL576" s="40"/>
      <c r="CM576" s="40"/>
      <c r="CN576" s="40"/>
      <c r="CO576" s="40"/>
      <c r="CP576" s="40"/>
      <c r="CQ576" s="40"/>
      <c r="CR576" s="40"/>
      <c r="CS576" s="40"/>
      <c r="CT576" s="40"/>
      <c r="CU576" s="40"/>
      <c r="CV576" s="40"/>
      <c r="CW576" s="40"/>
      <c r="CX576" s="40"/>
      <c r="CY576" s="40"/>
      <c r="CZ576" s="40"/>
      <c r="DA576" s="40"/>
      <c r="DB576" s="40"/>
      <c r="DC576" s="40"/>
      <c r="DD576" s="40"/>
      <c r="DE576" s="40"/>
      <c r="DF576" s="40"/>
    </row>
    <row r="577" spans="1:110" s="37" customFormat="1" ht="12.75">
      <c r="A577" s="97"/>
      <c r="B577" s="6"/>
      <c r="C577" s="6" t="s">
        <v>6356</v>
      </c>
      <c r="D577" s="6" t="s">
        <v>5937</v>
      </c>
      <c r="E577" s="6"/>
      <c r="F577" s="6"/>
      <c r="G577" s="6" t="s">
        <v>3061</v>
      </c>
      <c r="H577" s="246">
        <v>200</v>
      </c>
      <c r="I577" s="241"/>
      <c r="J577" s="241"/>
      <c r="K577" s="6"/>
      <c r="L577" s="6"/>
      <c r="M577" s="6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  <c r="CH577" s="40"/>
      <c r="CI577" s="40"/>
      <c r="CJ577" s="40"/>
      <c r="CK577" s="40"/>
      <c r="CL577" s="40"/>
      <c r="CM577" s="40"/>
      <c r="CN577" s="40"/>
      <c r="CO577" s="40"/>
      <c r="CP577" s="40"/>
      <c r="CQ577" s="40"/>
      <c r="CR577" s="40"/>
      <c r="CS577" s="40"/>
      <c r="CT577" s="40"/>
      <c r="CU577" s="40"/>
      <c r="CV577" s="40"/>
      <c r="CW577" s="40"/>
      <c r="CX577" s="40"/>
      <c r="CY577" s="40"/>
      <c r="CZ577" s="40"/>
      <c r="DA577" s="40"/>
      <c r="DB577" s="40"/>
      <c r="DC577" s="40"/>
      <c r="DD577" s="40"/>
      <c r="DE577" s="40"/>
      <c r="DF577" s="40"/>
    </row>
    <row r="578" spans="1:110" s="37" customFormat="1" ht="12.75">
      <c r="A578" s="97"/>
      <c r="B578" s="6"/>
      <c r="C578" s="6"/>
      <c r="D578" s="6"/>
      <c r="E578" s="6"/>
      <c r="F578" s="6"/>
      <c r="G578" s="6" t="s">
        <v>2690</v>
      </c>
      <c r="H578" s="246">
        <v>3000</v>
      </c>
      <c r="I578" s="241"/>
      <c r="J578" s="241"/>
      <c r="K578" s="6"/>
      <c r="L578" s="6"/>
      <c r="M578" s="6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  <c r="CH578" s="40"/>
      <c r="CI578" s="40"/>
      <c r="CJ578" s="40"/>
      <c r="CK578" s="40"/>
      <c r="CL578" s="40"/>
      <c r="CM578" s="40"/>
      <c r="CN578" s="40"/>
      <c r="CO578" s="40"/>
      <c r="CP578" s="40"/>
      <c r="CQ578" s="40"/>
      <c r="CR578" s="40"/>
      <c r="CS578" s="40"/>
      <c r="CT578" s="40"/>
      <c r="CU578" s="40"/>
      <c r="CV578" s="40"/>
      <c r="CW578" s="40"/>
      <c r="CX578" s="40"/>
      <c r="CY578" s="40"/>
      <c r="CZ578" s="40"/>
      <c r="DA578" s="40"/>
      <c r="DB578" s="40"/>
      <c r="DC578" s="40"/>
      <c r="DD578" s="40"/>
      <c r="DE578" s="40"/>
      <c r="DF578" s="40"/>
    </row>
    <row r="579" spans="1:110" s="37" customFormat="1" ht="25.5">
      <c r="A579" s="97">
        <v>452</v>
      </c>
      <c r="B579" s="6"/>
      <c r="C579" s="6" t="s">
        <v>6357</v>
      </c>
      <c r="D579" s="6" t="s">
        <v>5937</v>
      </c>
      <c r="E579" s="6" t="s">
        <v>6358</v>
      </c>
      <c r="F579" s="6" t="s">
        <v>6359</v>
      </c>
      <c r="G579" s="6" t="s">
        <v>2690</v>
      </c>
      <c r="H579" s="246">
        <v>2900</v>
      </c>
      <c r="I579" s="241"/>
      <c r="J579" s="241"/>
      <c r="K579" s="103">
        <v>42639</v>
      </c>
      <c r="L579" s="6" t="s">
        <v>6360</v>
      </c>
      <c r="M579" s="6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  <c r="CH579" s="40"/>
      <c r="CI579" s="40"/>
      <c r="CJ579" s="40"/>
      <c r="CK579" s="40"/>
      <c r="CL579" s="40"/>
      <c r="CM579" s="40"/>
      <c r="CN579" s="40"/>
      <c r="CO579" s="40"/>
      <c r="CP579" s="40"/>
      <c r="CQ579" s="40"/>
      <c r="CR579" s="40"/>
      <c r="CS579" s="40"/>
      <c r="CT579" s="40"/>
      <c r="CU579" s="40"/>
      <c r="CV579" s="40"/>
      <c r="CW579" s="40"/>
      <c r="CX579" s="40"/>
      <c r="CY579" s="40"/>
      <c r="CZ579" s="40"/>
      <c r="DA579" s="40"/>
      <c r="DB579" s="40"/>
      <c r="DC579" s="40"/>
      <c r="DD579" s="40"/>
      <c r="DE579" s="40"/>
      <c r="DF579" s="40"/>
    </row>
    <row r="580" spans="1:110" s="37" customFormat="1" ht="25.5">
      <c r="A580" s="97"/>
      <c r="B580" s="6"/>
      <c r="C580" s="6" t="s">
        <v>6361</v>
      </c>
      <c r="D580" s="6" t="s">
        <v>5937</v>
      </c>
      <c r="E580" s="6"/>
      <c r="F580" s="6"/>
      <c r="G580" s="6" t="s">
        <v>3061</v>
      </c>
      <c r="H580" s="246">
        <v>200</v>
      </c>
      <c r="I580" s="241"/>
      <c r="J580" s="241"/>
      <c r="K580" s="6"/>
      <c r="L580" s="6"/>
      <c r="M580" s="6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  <c r="CH580" s="40"/>
      <c r="CI580" s="40"/>
      <c r="CJ580" s="40"/>
      <c r="CK580" s="40"/>
      <c r="CL580" s="40"/>
      <c r="CM580" s="40"/>
      <c r="CN580" s="40"/>
      <c r="CO580" s="40"/>
      <c r="CP580" s="40"/>
      <c r="CQ580" s="40"/>
      <c r="CR580" s="40"/>
      <c r="CS580" s="40"/>
      <c r="CT580" s="40"/>
      <c r="CU580" s="40"/>
      <c r="CV580" s="40"/>
      <c r="CW580" s="40"/>
      <c r="CX580" s="40"/>
      <c r="CY580" s="40"/>
      <c r="CZ580" s="40"/>
      <c r="DA580" s="40"/>
      <c r="DB580" s="40"/>
      <c r="DC580" s="40"/>
      <c r="DD580" s="40"/>
      <c r="DE580" s="40"/>
      <c r="DF580" s="40"/>
    </row>
    <row r="581" spans="1:110" s="37" customFormat="1" ht="12.75">
      <c r="A581" s="97"/>
      <c r="B581" s="6"/>
      <c r="C581" s="6"/>
      <c r="D581" s="6"/>
      <c r="E581" s="6"/>
      <c r="F581" s="6"/>
      <c r="G581" s="6" t="s">
        <v>2690</v>
      </c>
      <c r="H581" s="246">
        <v>5000</v>
      </c>
      <c r="I581" s="241"/>
      <c r="J581" s="241"/>
      <c r="K581" s="6"/>
      <c r="L581" s="6"/>
      <c r="M581" s="6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  <c r="CH581" s="40"/>
      <c r="CI581" s="40"/>
      <c r="CJ581" s="40"/>
      <c r="CK581" s="40"/>
      <c r="CL581" s="40"/>
      <c r="CM581" s="40"/>
      <c r="CN581" s="40"/>
      <c r="CO581" s="40"/>
      <c r="CP581" s="40"/>
      <c r="CQ581" s="40"/>
      <c r="CR581" s="40"/>
      <c r="CS581" s="40"/>
      <c r="CT581" s="40"/>
      <c r="CU581" s="40"/>
      <c r="CV581" s="40"/>
      <c r="CW581" s="40"/>
      <c r="CX581" s="40"/>
      <c r="CY581" s="40"/>
      <c r="CZ581" s="40"/>
      <c r="DA581" s="40"/>
      <c r="DB581" s="40"/>
      <c r="DC581" s="40"/>
      <c r="DD581" s="40"/>
      <c r="DE581" s="40"/>
      <c r="DF581" s="40"/>
    </row>
    <row r="582" spans="1:110" s="37" customFormat="1" ht="25.5">
      <c r="A582" s="97"/>
      <c r="B582" s="6"/>
      <c r="C582" s="6" t="s">
        <v>6362</v>
      </c>
      <c r="D582" s="6" t="s">
        <v>5937</v>
      </c>
      <c r="E582" s="6"/>
      <c r="F582" s="6"/>
      <c r="G582" s="6" t="s">
        <v>3061</v>
      </c>
      <c r="H582" s="246">
        <v>200</v>
      </c>
      <c r="I582" s="241"/>
      <c r="J582" s="241"/>
      <c r="K582" s="6"/>
      <c r="L582" s="6"/>
      <c r="M582" s="6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  <c r="CH582" s="40"/>
      <c r="CI582" s="40"/>
      <c r="CJ582" s="40"/>
      <c r="CK582" s="40"/>
      <c r="CL582" s="40"/>
      <c r="CM582" s="40"/>
      <c r="CN582" s="40"/>
      <c r="CO582" s="40"/>
      <c r="CP582" s="40"/>
      <c r="CQ582" s="40"/>
      <c r="CR582" s="40"/>
      <c r="CS582" s="40"/>
      <c r="CT582" s="40"/>
      <c r="CU582" s="40"/>
      <c r="CV582" s="40"/>
      <c r="CW582" s="40"/>
      <c r="CX582" s="40"/>
      <c r="CY582" s="40"/>
      <c r="CZ582" s="40"/>
      <c r="DA582" s="40"/>
      <c r="DB582" s="40"/>
      <c r="DC582" s="40"/>
      <c r="DD582" s="40"/>
      <c r="DE582" s="40"/>
      <c r="DF582" s="40"/>
    </row>
    <row r="583" spans="1:110" s="37" customFormat="1" ht="12.75">
      <c r="A583" s="97"/>
      <c r="B583" s="6"/>
      <c r="C583" s="6"/>
      <c r="D583" s="6"/>
      <c r="E583" s="6"/>
      <c r="F583" s="6"/>
      <c r="G583" s="6" t="s">
        <v>2690</v>
      </c>
      <c r="H583" s="246">
        <v>5000</v>
      </c>
      <c r="I583" s="241"/>
      <c r="J583" s="241"/>
      <c r="K583" s="6"/>
      <c r="L583" s="6"/>
      <c r="M583" s="6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  <c r="CH583" s="40"/>
      <c r="CI583" s="40"/>
      <c r="CJ583" s="40"/>
      <c r="CK583" s="40"/>
      <c r="CL583" s="40"/>
      <c r="CM583" s="40"/>
      <c r="CN583" s="40"/>
      <c r="CO583" s="40"/>
      <c r="CP583" s="40"/>
      <c r="CQ583" s="40"/>
      <c r="CR583" s="40"/>
      <c r="CS583" s="40"/>
      <c r="CT583" s="40"/>
      <c r="CU583" s="40"/>
      <c r="CV583" s="40"/>
      <c r="CW583" s="40"/>
      <c r="CX583" s="40"/>
      <c r="CY583" s="40"/>
      <c r="CZ583" s="40"/>
      <c r="DA583" s="40"/>
      <c r="DB583" s="40"/>
      <c r="DC583" s="40"/>
      <c r="DD583" s="40"/>
      <c r="DE583" s="40"/>
      <c r="DF583" s="40"/>
    </row>
    <row r="584" spans="1:110" s="37" customFormat="1" ht="25.5">
      <c r="A584" s="97">
        <v>454</v>
      </c>
      <c r="B584" s="6"/>
      <c r="C584" s="6" t="s">
        <v>6363</v>
      </c>
      <c r="D584" s="6" t="s">
        <v>6364</v>
      </c>
      <c r="E584" s="6" t="s">
        <v>6365</v>
      </c>
      <c r="F584" s="6" t="s">
        <v>6366</v>
      </c>
      <c r="G584" s="6" t="s">
        <v>2784</v>
      </c>
      <c r="H584" s="246">
        <v>200</v>
      </c>
      <c r="I584" s="241"/>
      <c r="J584" s="241"/>
      <c r="K584" s="103">
        <v>42637</v>
      </c>
      <c r="L584" s="6" t="s">
        <v>6367</v>
      </c>
      <c r="M584" s="6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  <c r="CH584" s="40"/>
      <c r="CI584" s="40"/>
      <c r="CJ584" s="40"/>
      <c r="CK584" s="40"/>
      <c r="CL584" s="40"/>
      <c r="CM584" s="40"/>
      <c r="CN584" s="40"/>
      <c r="CO584" s="40"/>
      <c r="CP584" s="40"/>
      <c r="CQ584" s="40"/>
      <c r="CR584" s="40"/>
      <c r="CS584" s="40"/>
      <c r="CT584" s="40"/>
      <c r="CU584" s="40"/>
      <c r="CV584" s="40"/>
      <c r="CW584" s="40"/>
      <c r="CX584" s="40"/>
      <c r="CY584" s="40"/>
      <c r="CZ584" s="40"/>
      <c r="DA584" s="40"/>
      <c r="DB584" s="40"/>
      <c r="DC584" s="40"/>
      <c r="DD584" s="40"/>
      <c r="DE584" s="40"/>
      <c r="DF584" s="40"/>
    </row>
    <row r="585" spans="1:110" s="37" customFormat="1" ht="12.75">
      <c r="A585" s="97"/>
      <c r="B585" s="6"/>
      <c r="C585" s="6"/>
      <c r="D585" s="6"/>
      <c r="E585" s="6"/>
      <c r="F585" s="6"/>
      <c r="G585" s="6" t="s">
        <v>2690</v>
      </c>
      <c r="H585" s="246">
        <v>5000</v>
      </c>
      <c r="I585" s="241"/>
      <c r="J585" s="241"/>
      <c r="K585" s="6"/>
      <c r="L585" s="6"/>
      <c r="M585" s="6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  <c r="CN585" s="40"/>
      <c r="CO585" s="40"/>
      <c r="CP585" s="40"/>
      <c r="CQ585" s="40"/>
      <c r="CR585" s="40"/>
      <c r="CS585" s="40"/>
      <c r="CT585" s="40"/>
      <c r="CU585" s="40"/>
      <c r="CV585" s="40"/>
      <c r="CW585" s="40"/>
      <c r="CX585" s="40"/>
      <c r="CY585" s="40"/>
      <c r="CZ585" s="40"/>
      <c r="DA585" s="40"/>
      <c r="DB585" s="40"/>
      <c r="DC585" s="40"/>
      <c r="DD585" s="40"/>
      <c r="DE585" s="40"/>
      <c r="DF585" s="40"/>
    </row>
    <row r="586" spans="1:110" s="37" customFormat="1" ht="25.5">
      <c r="A586" s="97">
        <v>457</v>
      </c>
      <c r="B586" s="6"/>
      <c r="C586" s="6" t="s">
        <v>5047</v>
      </c>
      <c r="D586" s="6" t="s">
        <v>5072</v>
      </c>
      <c r="E586" s="6" t="s">
        <v>6368</v>
      </c>
      <c r="F586" s="6" t="s">
        <v>6369</v>
      </c>
      <c r="G586" s="6" t="s">
        <v>3061</v>
      </c>
      <c r="H586" s="241">
        <v>452</v>
      </c>
      <c r="I586" s="241"/>
      <c r="J586" s="241"/>
      <c r="K586" s="103">
        <v>42674</v>
      </c>
      <c r="L586" s="6" t="s">
        <v>6370</v>
      </c>
      <c r="M586" s="6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  <c r="CH586" s="40"/>
      <c r="CI586" s="40"/>
      <c r="CJ586" s="40"/>
      <c r="CK586" s="40"/>
      <c r="CL586" s="40"/>
      <c r="CM586" s="40"/>
      <c r="CN586" s="40"/>
      <c r="CO586" s="40"/>
      <c r="CP586" s="40"/>
      <c r="CQ586" s="40"/>
      <c r="CR586" s="40"/>
      <c r="CS586" s="40"/>
      <c r="CT586" s="40"/>
      <c r="CU586" s="40"/>
      <c r="CV586" s="40"/>
      <c r="CW586" s="40"/>
      <c r="CX586" s="40"/>
      <c r="CY586" s="40"/>
      <c r="CZ586" s="40"/>
      <c r="DA586" s="40"/>
      <c r="DB586" s="40"/>
      <c r="DC586" s="40"/>
      <c r="DD586" s="40"/>
      <c r="DE586" s="40"/>
      <c r="DF586" s="40"/>
    </row>
    <row r="587" spans="1:110" s="37" customFormat="1" ht="25.5">
      <c r="A587" s="97">
        <v>460</v>
      </c>
      <c r="B587" s="6"/>
      <c r="C587" s="6" t="s">
        <v>6371</v>
      </c>
      <c r="D587" s="6" t="s">
        <v>5259</v>
      </c>
      <c r="E587" s="6" t="s">
        <v>6372</v>
      </c>
      <c r="F587" s="6" t="s">
        <v>6373</v>
      </c>
      <c r="G587" s="6" t="s">
        <v>2690</v>
      </c>
      <c r="H587" s="241">
        <v>4200</v>
      </c>
      <c r="I587" s="241"/>
      <c r="J587" s="241"/>
      <c r="K587" s="103">
        <v>42678</v>
      </c>
      <c r="L587" s="6" t="s">
        <v>6374</v>
      </c>
      <c r="M587" s="6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  <c r="CH587" s="40"/>
      <c r="CI587" s="40"/>
      <c r="CJ587" s="40"/>
      <c r="CK587" s="40"/>
      <c r="CL587" s="40"/>
      <c r="CM587" s="40"/>
      <c r="CN587" s="40"/>
      <c r="CO587" s="40"/>
      <c r="CP587" s="40"/>
      <c r="CQ587" s="40"/>
      <c r="CR587" s="40"/>
      <c r="CS587" s="40"/>
      <c r="CT587" s="40"/>
      <c r="CU587" s="40"/>
      <c r="CV587" s="40"/>
      <c r="CW587" s="40"/>
      <c r="CX587" s="40"/>
      <c r="CY587" s="40"/>
      <c r="CZ587" s="40"/>
      <c r="DA587" s="40"/>
      <c r="DB587" s="40"/>
      <c r="DC587" s="40"/>
      <c r="DD587" s="40"/>
      <c r="DE587" s="40"/>
      <c r="DF587" s="40"/>
    </row>
    <row r="588" spans="1:110" s="37" customFormat="1" ht="25.5">
      <c r="A588" s="97">
        <v>461</v>
      </c>
      <c r="B588" s="6"/>
      <c r="C588" s="6" t="s">
        <v>5216</v>
      </c>
      <c r="D588" s="6" t="s">
        <v>5072</v>
      </c>
      <c r="E588" s="6" t="s">
        <v>6375</v>
      </c>
      <c r="F588" s="6" t="s">
        <v>5218</v>
      </c>
      <c r="G588" s="6" t="s">
        <v>2859</v>
      </c>
      <c r="H588" s="241"/>
      <c r="I588" s="241"/>
      <c r="J588" s="241">
        <v>13325</v>
      </c>
      <c r="K588" s="103">
        <v>42692</v>
      </c>
      <c r="L588" s="6" t="s">
        <v>6376</v>
      </c>
      <c r="M588" s="6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  <c r="CH588" s="40"/>
      <c r="CI588" s="40"/>
      <c r="CJ588" s="40"/>
      <c r="CK588" s="40"/>
      <c r="CL588" s="40"/>
      <c r="CM588" s="40"/>
      <c r="CN588" s="40"/>
      <c r="CO588" s="40"/>
      <c r="CP588" s="40"/>
      <c r="CQ588" s="40"/>
      <c r="CR588" s="40"/>
      <c r="CS588" s="40"/>
      <c r="CT588" s="40"/>
      <c r="CU588" s="40"/>
      <c r="CV588" s="40"/>
      <c r="CW588" s="40"/>
      <c r="CX588" s="40"/>
      <c r="CY588" s="40"/>
      <c r="CZ588" s="40"/>
      <c r="DA588" s="40"/>
      <c r="DB588" s="40"/>
      <c r="DC588" s="40"/>
      <c r="DD588" s="40"/>
      <c r="DE588" s="40"/>
      <c r="DF588" s="40"/>
    </row>
    <row r="589" spans="1:110" s="37" customFormat="1" ht="25.5">
      <c r="A589" s="97">
        <v>462</v>
      </c>
      <c r="B589" s="6"/>
      <c r="C589" s="6" t="s">
        <v>6377</v>
      </c>
      <c r="D589" s="6" t="s">
        <v>5351</v>
      </c>
      <c r="E589" s="6" t="s">
        <v>6378</v>
      </c>
      <c r="F589" s="6" t="s">
        <v>6379</v>
      </c>
      <c r="G589" s="6" t="s">
        <v>5772</v>
      </c>
      <c r="H589" s="241">
        <v>1455478</v>
      </c>
      <c r="I589" s="241"/>
      <c r="J589" s="241"/>
      <c r="K589" s="103">
        <v>42692</v>
      </c>
      <c r="L589" s="6" t="s">
        <v>6380</v>
      </c>
      <c r="M589" s="6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  <c r="CH589" s="40"/>
      <c r="CI589" s="40"/>
      <c r="CJ589" s="40"/>
      <c r="CK589" s="40"/>
      <c r="CL589" s="40"/>
      <c r="CM589" s="40"/>
      <c r="CN589" s="40"/>
      <c r="CO589" s="40"/>
      <c r="CP589" s="40"/>
      <c r="CQ589" s="40"/>
      <c r="CR589" s="40"/>
      <c r="CS589" s="40"/>
      <c r="CT589" s="40"/>
      <c r="CU589" s="40"/>
      <c r="CV589" s="40"/>
      <c r="CW589" s="40"/>
      <c r="CX589" s="40"/>
      <c r="CY589" s="40"/>
      <c r="CZ589" s="40"/>
      <c r="DA589" s="40"/>
      <c r="DB589" s="40"/>
      <c r="DC589" s="40"/>
      <c r="DD589" s="40"/>
      <c r="DE589" s="40"/>
      <c r="DF589" s="40"/>
    </row>
    <row r="590" spans="1:110" s="37" customFormat="1" ht="25.5">
      <c r="A590" s="97">
        <v>464</v>
      </c>
      <c r="B590" s="6"/>
      <c r="C590" s="6" t="s">
        <v>6381</v>
      </c>
      <c r="D590" s="6" t="s">
        <v>5245</v>
      </c>
      <c r="E590" s="6" t="s">
        <v>6382</v>
      </c>
      <c r="F590" s="6" t="s">
        <v>6383</v>
      </c>
      <c r="G590" s="6" t="s">
        <v>2690</v>
      </c>
      <c r="H590" s="241">
        <v>5000</v>
      </c>
      <c r="I590" s="241"/>
      <c r="J590" s="241"/>
      <c r="K590" s="103">
        <v>42678</v>
      </c>
      <c r="L590" s="6" t="s">
        <v>6384</v>
      </c>
      <c r="M590" s="6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  <c r="CH590" s="40"/>
      <c r="CI590" s="40"/>
      <c r="CJ590" s="40"/>
      <c r="CK590" s="40"/>
      <c r="CL590" s="40"/>
      <c r="CM590" s="40"/>
      <c r="CN590" s="40"/>
      <c r="CO590" s="40"/>
      <c r="CP590" s="40"/>
      <c r="CQ590" s="40"/>
      <c r="CR590" s="40"/>
      <c r="CS590" s="40"/>
      <c r="CT590" s="40"/>
      <c r="CU590" s="40"/>
      <c r="CV590" s="40"/>
      <c r="CW590" s="40"/>
      <c r="CX590" s="40"/>
      <c r="CY590" s="40"/>
      <c r="CZ590" s="40"/>
      <c r="DA590" s="40"/>
      <c r="DB590" s="40"/>
      <c r="DC590" s="40"/>
      <c r="DD590" s="40"/>
      <c r="DE590" s="40"/>
      <c r="DF590" s="40"/>
    </row>
    <row r="591" spans="1:110" s="37" customFormat="1" ht="25.5">
      <c r="A591" s="97">
        <v>465</v>
      </c>
      <c r="B591" s="6"/>
      <c r="C591" s="6" t="s">
        <v>6317</v>
      </c>
      <c r="D591" s="6" t="s">
        <v>5259</v>
      </c>
      <c r="E591" s="6" t="s">
        <v>6318</v>
      </c>
      <c r="F591" s="6" t="s">
        <v>6385</v>
      </c>
      <c r="G591" s="6" t="s">
        <v>5278</v>
      </c>
      <c r="H591" s="241">
        <v>114000</v>
      </c>
      <c r="I591" s="241"/>
      <c r="J591" s="241"/>
      <c r="K591" s="103">
        <v>42698</v>
      </c>
      <c r="L591" s="6" t="s">
        <v>6386</v>
      </c>
      <c r="M591" s="6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  <c r="CH591" s="40"/>
      <c r="CI591" s="40"/>
      <c r="CJ591" s="40"/>
      <c r="CK591" s="40"/>
      <c r="CL591" s="40"/>
      <c r="CM591" s="40"/>
      <c r="CN591" s="40"/>
      <c r="CO591" s="40"/>
      <c r="CP591" s="40"/>
      <c r="CQ591" s="40"/>
      <c r="CR591" s="40"/>
      <c r="CS591" s="40"/>
      <c r="CT591" s="40"/>
      <c r="CU591" s="40"/>
      <c r="CV591" s="40"/>
      <c r="CW591" s="40"/>
      <c r="CX591" s="40"/>
      <c r="CY591" s="40"/>
      <c r="CZ591" s="40"/>
      <c r="DA591" s="40"/>
      <c r="DB591" s="40"/>
      <c r="DC591" s="40"/>
      <c r="DD591" s="40"/>
      <c r="DE591" s="40"/>
      <c r="DF591" s="40"/>
    </row>
    <row r="592" spans="1:110" s="37" customFormat="1" ht="25.5">
      <c r="A592" s="97">
        <v>466</v>
      </c>
      <c r="B592" s="6"/>
      <c r="C592" s="6" t="s">
        <v>6387</v>
      </c>
      <c r="D592" s="6" t="s">
        <v>5453</v>
      </c>
      <c r="E592" s="6" t="s">
        <v>6388</v>
      </c>
      <c r="F592" s="6" t="s">
        <v>6389</v>
      </c>
      <c r="G592" s="6" t="s">
        <v>5278</v>
      </c>
      <c r="H592" s="241">
        <v>193500</v>
      </c>
      <c r="I592" s="241"/>
      <c r="J592" s="241"/>
      <c r="K592" s="103">
        <v>42697</v>
      </c>
      <c r="L592" s="6" t="s">
        <v>6390</v>
      </c>
      <c r="M592" s="6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  <c r="CH592" s="40"/>
      <c r="CI592" s="40"/>
      <c r="CJ592" s="40"/>
      <c r="CK592" s="40"/>
      <c r="CL592" s="40"/>
      <c r="CM592" s="40"/>
      <c r="CN592" s="40"/>
      <c r="CO592" s="40"/>
      <c r="CP592" s="40"/>
      <c r="CQ592" s="40"/>
      <c r="CR592" s="40"/>
      <c r="CS592" s="40"/>
      <c r="CT592" s="40"/>
      <c r="CU592" s="40"/>
      <c r="CV592" s="40"/>
      <c r="CW592" s="40"/>
      <c r="CX592" s="40"/>
      <c r="CY592" s="40"/>
      <c r="CZ592" s="40"/>
      <c r="DA592" s="40"/>
      <c r="DB592" s="40"/>
      <c r="DC592" s="40"/>
      <c r="DD592" s="40"/>
      <c r="DE592" s="40"/>
      <c r="DF592" s="40"/>
    </row>
    <row r="593" spans="1:110" s="37" customFormat="1" ht="25.5">
      <c r="A593" s="97">
        <v>469</v>
      </c>
      <c r="B593" s="6"/>
      <c r="C593" s="6" t="s">
        <v>6391</v>
      </c>
      <c r="D593" s="6" t="s">
        <v>5140</v>
      </c>
      <c r="E593" s="6" t="s">
        <v>6392</v>
      </c>
      <c r="F593" s="6" t="s">
        <v>6393</v>
      </c>
      <c r="G593" s="6" t="s">
        <v>3130</v>
      </c>
      <c r="H593" s="241"/>
      <c r="I593" s="241"/>
      <c r="J593" s="241">
        <v>5000</v>
      </c>
      <c r="K593" s="103">
        <v>42721</v>
      </c>
      <c r="L593" s="6" t="s">
        <v>6394</v>
      </c>
      <c r="M593" s="6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  <c r="CH593" s="40"/>
      <c r="CI593" s="40"/>
      <c r="CJ593" s="40"/>
      <c r="CK593" s="40"/>
      <c r="CL593" s="40"/>
      <c r="CM593" s="40"/>
      <c r="CN593" s="40"/>
      <c r="CO593" s="40"/>
      <c r="CP593" s="40"/>
      <c r="CQ593" s="40"/>
      <c r="CR593" s="40"/>
      <c r="CS593" s="40"/>
      <c r="CT593" s="40"/>
      <c r="CU593" s="40"/>
      <c r="CV593" s="40"/>
      <c r="CW593" s="40"/>
      <c r="CX593" s="40"/>
      <c r="CY593" s="40"/>
      <c r="CZ593" s="40"/>
      <c r="DA593" s="40"/>
      <c r="DB593" s="40"/>
      <c r="DC593" s="40"/>
      <c r="DD593" s="40"/>
      <c r="DE593" s="40"/>
      <c r="DF593" s="40"/>
    </row>
    <row r="594" spans="1:110" s="37" customFormat="1" ht="25.5">
      <c r="A594" s="97">
        <v>470</v>
      </c>
      <c r="B594" s="6"/>
      <c r="C594" s="6" t="s">
        <v>6395</v>
      </c>
      <c r="D594" s="6" t="s">
        <v>5667</v>
      </c>
      <c r="E594" s="6" t="s">
        <v>6396</v>
      </c>
      <c r="F594" s="6" t="s">
        <v>6397</v>
      </c>
      <c r="G594" s="6" t="s">
        <v>2690</v>
      </c>
      <c r="H594" s="241">
        <v>2000</v>
      </c>
      <c r="I594" s="241"/>
      <c r="J594" s="241"/>
      <c r="K594" s="103">
        <v>42716</v>
      </c>
      <c r="L594" s="6" t="s">
        <v>6398</v>
      </c>
      <c r="M594" s="6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  <c r="CH594" s="40"/>
      <c r="CI594" s="40"/>
      <c r="CJ594" s="40"/>
      <c r="CK594" s="40"/>
      <c r="CL594" s="40"/>
      <c r="CM594" s="40"/>
      <c r="CN594" s="40"/>
      <c r="CO594" s="40"/>
      <c r="CP594" s="40"/>
      <c r="CQ594" s="40"/>
      <c r="CR594" s="40"/>
      <c r="CS594" s="40"/>
      <c r="CT594" s="40"/>
      <c r="CU594" s="40"/>
      <c r="CV594" s="40"/>
      <c r="CW594" s="40"/>
      <c r="CX594" s="40"/>
      <c r="CY594" s="40"/>
      <c r="CZ594" s="40"/>
      <c r="DA594" s="40"/>
      <c r="DB594" s="40"/>
      <c r="DC594" s="40"/>
      <c r="DD594" s="40"/>
      <c r="DE594" s="40"/>
      <c r="DF594" s="40"/>
    </row>
    <row r="595" spans="1:110" s="37" customFormat="1" ht="25.5">
      <c r="A595" s="97">
        <v>471</v>
      </c>
      <c r="B595" s="6"/>
      <c r="C595" s="6" t="s">
        <v>6399</v>
      </c>
      <c r="D595" s="6" t="s">
        <v>5259</v>
      </c>
      <c r="E595" s="6" t="s">
        <v>6400</v>
      </c>
      <c r="F595" s="6" t="s">
        <v>6401</v>
      </c>
      <c r="G595" s="6" t="s">
        <v>6402</v>
      </c>
      <c r="H595" s="241">
        <v>200</v>
      </c>
      <c r="I595" s="241"/>
      <c r="J595" s="241"/>
      <c r="K595" s="103">
        <v>42781</v>
      </c>
      <c r="L595" s="6" t="s">
        <v>6403</v>
      </c>
      <c r="M595" s="6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  <c r="CH595" s="40"/>
      <c r="CI595" s="40"/>
      <c r="CJ595" s="40"/>
      <c r="CK595" s="40"/>
      <c r="CL595" s="40"/>
      <c r="CM595" s="40"/>
      <c r="CN595" s="40"/>
      <c r="CO595" s="40"/>
      <c r="CP595" s="40"/>
      <c r="CQ595" s="40"/>
      <c r="CR595" s="40"/>
      <c r="CS595" s="40"/>
      <c r="CT595" s="40"/>
      <c r="CU595" s="40"/>
      <c r="CV595" s="40"/>
      <c r="CW595" s="40"/>
      <c r="CX595" s="40"/>
      <c r="CY595" s="40"/>
      <c r="CZ595" s="40"/>
      <c r="DA595" s="40"/>
      <c r="DB595" s="40"/>
      <c r="DC595" s="40"/>
      <c r="DD595" s="40"/>
      <c r="DE595" s="40"/>
      <c r="DF595" s="40"/>
    </row>
    <row r="596" spans="1:110" s="37" customFormat="1" ht="12.75">
      <c r="A596" s="97"/>
      <c r="B596" s="6"/>
      <c r="C596" s="6"/>
      <c r="D596" s="6"/>
      <c r="E596" s="6"/>
      <c r="F596" s="6"/>
      <c r="G596" s="6" t="s">
        <v>6404</v>
      </c>
      <c r="H596" s="241">
        <v>5000</v>
      </c>
      <c r="I596" s="241"/>
      <c r="J596" s="241"/>
      <c r="K596" s="6"/>
      <c r="L596" s="6"/>
      <c r="M596" s="6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  <c r="CH596" s="40"/>
      <c r="CI596" s="40"/>
      <c r="CJ596" s="40"/>
      <c r="CK596" s="40"/>
      <c r="CL596" s="40"/>
      <c r="CM596" s="40"/>
      <c r="CN596" s="40"/>
      <c r="CO596" s="40"/>
      <c r="CP596" s="40"/>
      <c r="CQ596" s="40"/>
      <c r="CR596" s="40"/>
      <c r="CS596" s="40"/>
      <c r="CT596" s="40"/>
      <c r="CU596" s="40"/>
      <c r="CV596" s="40"/>
      <c r="CW596" s="40"/>
      <c r="CX596" s="40"/>
      <c r="CY596" s="40"/>
      <c r="CZ596" s="40"/>
      <c r="DA596" s="40"/>
      <c r="DB596" s="40"/>
      <c r="DC596" s="40"/>
      <c r="DD596" s="40"/>
      <c r="DE596" s="40"/>
      <c r="DF596" s="40"/>
    </row>
    <row r="597" spans="1:110" s="37" customFormat="1" ht="25.5">
      <c r="A597" s="97">
        <v>472</v>
      </c>
      <c r="B597" s="6"/>
      <c r="C597" s="6" t="s">
        <v>6405</v>
      </c>
      <c r="D597" s="6" t="s">
        <v>5111</v>
      </c>
      <c r="E597" s="6" t="s">
        <v>6406</v>
      </c>
      <c r="F597" s="6" t="s">
        <v>6407</v>
      </c>
      <c r="G597" s="6" t="s">
        <v>6402</v>
      </c>
      <c r="H597" s="241">
        <v>200</v>
      </c>
      <c r="I597" s="241"/>
      <c r="J597" s="241"/>
      <c r="K597" s="103">
        <v>42782</v>
      </c>
      <c r="L597" s="6" t="s">
        <v>6408</v>
      </c>
      <c r="M597" s="6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  <c r="CH597" s="40"/>
      <c r="CI597" s="40"/>
      <c r="CJ597" s="40"/>
      <c r="CK597" s="40"/>
      <c r="CL597" s="40"/>
      <c r="CM597" s="40"/>
      <c r="CN597" s="40"/>
      <c r="CO597" s="40"/>
      <c r="CP597" s="40"/>
      <c r="CQ597" s="40"/>
      <c r="CR597" s="40"/>
      <c r="CS597" s="40"/>
      <c r="CT597" s="40"/>
      <c r="CU597" s="40"/>
      <c r="CV597" s="40"/>
      <c r="CW597" s="40"/>
      <c r="CX597" s="40"/>
      <c r="CY597" s="40"/>
      <c r="CZ597" s="40"/>
      <c r="DA597" s="40"/>
      <c r="DB597" s="40"/>
      <c r="DC597" s="40"/>
      <c r="DD597" s="40"/>
      <c r="DE597" s="40"/>
      <c r="DF597" s="40"/>
    </row>
    <row r="598" spans="1:110" s="37" customFormat="1" ht="12.75">
      <c r="A598" s="97"/>
      <c r="B598" s="6"/>
      <c r="C598" s="6"/>
      <c r="D598" s="6"/>
      <c r="E598" s="6"/>
      <c r="F598" s="6"/>
      <c r="G598" s="6" t="s">
        <v>6404</v>
      </c>
      <c r="H598" s="241">
        <v>5000</v>
      </c>
      <c r="I598" s="241"/>
      <c r="J598" s="241"/>
      <c r="K598" s="6"/>
      <c r="L598" s="6"/>
      <c r="M598" s="6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  <c r="CH598" s="40"/>
      <c r="CI598" s="40"/>
      <c r="CJ598" s="40"/>
      <c r="CK598" s="40"/>
      <c r="CL598" s="40"/>
      <c r="CM598" s="40"/>
      <c r="CN598" s="40"/>
      <c r="CO598" s="40"/>
      <c r="CP598" s="40"/>
      <c r="CQ598" s="40"/>
      <c r="CR598" s="40"/>
      <c r="CS598" s="40"/>
      <c r="CT598" s="40"/>
      <c r="CU598" s="40"/>
      <c r="CV598" s="40"/>
      <c r="CW598" s="40"/>
      <c r="CX598" s="40"/>
      <c r="CY598" s="40"/>
      <c r="CZ598" s="40"/>
      <c r="DA598" s="40"/>
      <c r="DB598" s="40"/>
      <c r="DC598" s="40"/>
      <c r="DD598" s="40"/>
      <c r="DE598" s="40"/>
      <c r="DF598" s="40"/>
    </row>
    <row r="599" spans="1:110" s="37" customFormat="1" ht="25.5">
      <c r="A599" s="97">
        <v>473</v>
      </c>
      <c r="B599" s="6"/>
      <c r="C599" s="6" t="s">
        <v>6409</v>
      </c>
      <c r="D599" s="6" t="s">
        <v>5328</v>
      </c>
      <c r="E599" s="6" t="s">
        <v>6410</v>
      </c>
      <c r="F599" s="6" t="s">
        <v>6411</v>
      </c>
      <c r="G599" s="6" t="s">
        <v>2784</v>
      </c>
      <c r="H599" s="241">
        <v>200</v>
      </c>
      <c r="I599" s="241"/>
      <c r="J599" s="241"/>
      <c r="K599" s="103">
        <v>42788</v>
      </c>
      <c r="L599" s="6" t="s">
        <v>6412</v>
      </c>
      <c r="M599" s="6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  <c r="CH599" s="40"/>
      <c r="CI599" s="40"/>
      <c r="CJ599" s="40"/>
      <c r="CK599" s="40"/>
      <c r="CL599" s="40"/>
      <c r="CM599" s="40"/>
      <c r="CN599" s="40"/>
      <c r="CO599" s="40"/>
      <c r="CP599" s="40"/>
      <c r="CQ599" s="40"/>
      <c r="CR599" s="40"/>
      <c r="CS599" s="40"/>
      <c r="CT599" s="40"/>
      <c r="CU599" s="40"/>
      <c r="CV599" s="40"/>
      <c r="CW599" s="40"/>
      <c r="CX599" s="40"/>
      <c r="CY599" s="40"/>
      <c r="CZ599" s="40"/>
      <c r="DA599" s="40"/>
      <c r="DB599" s="40"/>
      <c r="DC599" s="40"/>
      <c r="DD599" s="40"/>
      <c r="DE599" s="40"/>
      <c r="DF599" s="40"/>
    </row>
    <row r="600" spans="1:110" s="37" customFormat="1" ht="12.75">
      <c r="A600" s="97"/>
      <c r="B600" s="6"/>
      <c r="C600" s="6"/>
      <c r="D600" s="6"/>
      <c r="E600" s="6"/>
      <c r="F600" s="6"/>
      <c r="G600" s="6" t="s">
        <v>3130</v>
      </c>
      <c r="H600" s="241">
        <v>19000</v>
      </c>
      <c r="I600" s="241"/>
      <c r="J600" s="241"/>
      <c r="K600" s="6"/>
      <c r="L600" s="6"/>
      <c r="M600" s="6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  <c r="CH600" s="40"/>
      <c r="CI600" s="40"/>
      <c r="CJ600" s="40"/>
      <c r="CK600" s="40"/>
      <c r="CL600" s="40"/>
      <c r="CM600" s="40"/>
      <c r="CN600" s="40"/>
      <c r="CO600" s="40"/>
      <c r="CP600" s="40"/>
      <c r="CQ600" s="40"/>
      <c r="CR600" s="40"/>
      <c r="CS600" s="40"/>
      <c r="CT600" s="40"/>
      <c r="CU600" s="40"/>
      <c r="CV600" s="40"/>
      <c r="CW600" s="40"/>
      <c r="CX600" s="40"/>
      <c r="CY600" s="40"/>
      <c r="CZ600" s="40"/>
      <c r="DA600" s="40"/>
      <c r="DB600" s="40"/>
      <c r="DC600" s="40"/>
      <c r="DD600" s="40"/>
      <c r="DE600" s="40"/>
      <c r="DF600" s="40"/>
    </row>
    <row r="601" spans="1:110" s="37" customFormat="1" ht="25.5">
      <c r="A601" s="97">
        <v>474</v>
      </c>
      <c r="B601" s="6"/>
      <c r="C601" s="6" t="s">
        <v>6413</v>
      </c>
      <c r="D601" s="6" t="s">
        <v>5328</v>
      </c>
      <c r="E601" s="6" t="s">
        <v>6414</v>
      </c>
      <c r="F601" s="6" t="s">
        <v>6415</v>
      </c>
      <c r="G601" s="6" t="s">
        <v>6416</v>
      </c>
      <c r="H601" s="241">
        <v>200</v>
      </c>
      <c r="I601" s="241"/>
      <c r="J601" s="241"/>
      <c r="K601" s="103">
        <v>42814</v>
      </c>
      <c r="L601" s="6" t="s">
        <v>6417</v>
      </c>
      <c r="M601" s="6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  <c r="CH601" s="40"/>
      <c r="CI601" s="40"/>
      <c r="CJ601" s="40"/>
      <c r="CK601" s="40"/>
      <c r="CL601" s="40"/>
      <c r="CM601" s="40"/>
      <c r="CN601" s="40"/>
      <c r="CO601" s="40"/>
      <c r="CP601" s="40"/>
      <c r="CQ601" s="40"/>
      <c r="CR601" s="40"/>
      <c r="CS601" s="40"/>
      <c r="CT601" s="40"/>
      <c r="CU601" s="40"/>
      <c r="CV601" s="40"/>
      <c r="CW601" s="40"/>
      <c r="CX601" s="40"/>
      <c r="CY601" s="40"/>
      <c r="CZ601" s="40"/>
      <c r="DA601" s="40"/>
      <c r="DB601" s="40"/>
      <c r="DC601" s="40"/>
      <c r="DD601" s="40"/>
      <c r="DE601" s="40"/>
      <c r="DF601" s="40"/>
    </row>
    <row r="602" spans="1:110" s="37" customFormat="1" ht="12.75">
      <c r="A602" s="97"/>
      <c r="B602" s="6"/>
      <c r="C602" s="6"/>
      <c r="D602" s="6"/>
      <c r="E602" s="6"/>
      <c r="F602" s="6"/>
      <c r="G602" s="6" t="s">
        <v>6418</v>
      </c>
      <c r="H602" s="241">
        <v>14100</v>
      </c>
      <c r="I602" s="241"/>
      <c r="J602" s="241"/>
      <c r="K602" s="6"/>
      <c r="L602" s="6"/>
      <c r="M602" s="6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  <c r="CH602" s="40"/>
      <c r="CI602" s="40"/>
      <c r="CJ602" s="40"/>
      <c r="CK602" s="40"/>
      <c r="CL602" s="40"/>
      <c r="CM602" s="40"/>
      <c r="CN602" s="40"/>
      <c r="CO602" s="40"/>
      <c r="CP602" s="40"/>
      <c r="CQ602" s="40"/>
      <c r="CR602" s="40"/>
      <c r="CS602" s="40"/>
      <c r="CT602" s="40"/>
      <c r="CU602" s="40"/>
      <c r="CV602" s="40"/>
      <c r="CW602" s="40"/>
      <c r="CX602" s="40"/>
      <c r="CY602" s="40"/>
      <c r="CZ602" s="40"/>
      <c r="DA602" s="40"/>
      <c r="DB602" s="40"/>
      <c r="DC602" s="40"/>
      <c r="DD602" s="40"/>
      <c r="DE602" s="40"/>
      <c r="DF602" s="40"/>
    </row>
    <row r="603" spans="1:110" s="37" customFormat="1" ht="25.5">
      <c r="A603" s="97">
        <v>475</v>
      </c>
      <c r="B603" s="6"/>
      <c r="C603" s="6" t="s">
        <v>6413</v>
      </c>
      <c r="D603" s="6" t="s">
        <v>5328</v>
      </c>
      <c r="E603" s="6" t="s">
        <v>6414</v>
      </c>
      <c r="F603" s="6" t="s">
        <v>6419</v>
      </c>
      <c r="G603" s="6" t="s">
        <v>4830</v>
      </c>
      <c r="H603" s="241">
        <v>4000</v>
      </c>
      <c r="I603" s="241"/>
      <c r="J603" s="241"/>
      <c r="K603" s="103">
        <v>42814</v>
      </c>
      <c r="L603" s="6" t="s">
        <v>6420</v>
      </c>
      <c r="M603" s="6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  <c r="CH603" s="40"/>
      <c r="CI603" s="40"/>
      <c r="CJ603" s="40"/>
      <c r="CK603" s="40"/>
      <c r="CL603" s="40"/>
      <c r="CM603" s="40"/>
      <c r="CN603" s="40"/>
      <c r="CO603" s="40"/>
      <c r="CP603" s="40"/>
      <c r="CQ603" s="40"/>
      <c r="CR603" s="40"/>
      <c r="CS603" s="40"/>
      <c r="CT603" s="40"/>
      <c r="CU603" s="40"/>
      <c r="CV603" s="40"/>
      <c r="CW603" s="40"/>
      <c r="CX603" s="40"/>
      <c r="CY603" s="40"/>
      <c r="CZ603" s="40"/>
      <c r="DA603" s="40"/>
      <c r="DB603" s="40"/>
      <c r="DC603" s="40"/>
      <c r="DD603" s="40"/>
      <c r="DE603" s="40"/>
      <c r="DF603" s="40"/>
    </row>
    <row r="604" spans="1:110" s="37" customFormat="1" ht="25.5">
      <c r="A604" s="97">
        <v>476</v>
      </c>
      <c r="B604" s="6"/>
      <c r="C604" s="6" t="s">
        <v>6413</v>
      </c>
      <c r="D604" s="6" t="s">
        <v>5328</v>
      </c>
      <c r="E604" s="6" t="s">
        <v>6414</v>
      </c>
      <c r="F604" s="6" t="s">
        <v>6421</v>
      </c>
      <c r="G604" s="6" t="s">
        <v>4830</v>
      </c>
      <c r="H604" s="241">
        <v>3500</v>
      </c>
      <c r="I604" s="241"/>
      <c r="J604" s="241"/>
      <c r="K604" s="103">
        <v>42814</v>
      </c>
      <c r="L604" s="6" t="s">
        <v>6422</v>
      </c>
      <c r="M604" s="6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  <c r="CH604" s="40"/>
      <c r="CI604" s="40"/>
      <c r="CJ604" s="40"/>
      <c r="CK604" s="40"/>
      <c r="CL604" s="40"/>
      <c r="CM604" s="40"/>
      <c r="CN604" s="40"/>
      <c r="CO604" s="40"/>
      <c r="CP604" s="40"/>
      <c r="CQ604" s="40"/>
      <c r="CR604" s="40"/>
      <c r="CS604" s="40"/>
      <c r="CT604" s="40"/>
      <c r="CU604" s="40"/>
      <c r="CV604" s="40"/>
      <c r="CW604" s="40"/>
      <c r="CX604" s="40"/>
      <c r="CY604" s="40"/>
      <c r="CZ604" s="40"/>
      <c r="DA604" s="40"/>
      <c r="DB604" s="40"/>
      <c r="DC604" s="40"/>
      <c r="DD604" s="40"/>
      <c r="DE604" s="40"/>
      <c r="DF604" s="40"/>
    </row>
    <row r="605" spans="1:110" s="37" customFormat="1" ht="25.5">
      <c r="A605" s="97">
        <v>477</v>
      </c>
      <c r="B605" s="6"/>
      <c r="C605" s="6" t="s">
        <v>6413</v>
      </c>
      <c r="D605" s="6" t="s">
        <v>5328</v>
      </c>
      <c r="E605" s="6" t="s">
        <v>6414</v>
      </c>
      <c r="F605" s="6" t="s">
        <v>6423</v>
      </c>
      <c r="G605" s="6" t="s">
        <v>4830</v>
      </c>
      <c r="H605" s="241">
        <v>4000</v>
      </c>
      <c r="I605" s="241"/>
      <c r="J605" s="241"/>
      <c r="K605" s="103">
        <v>42814</v>
      </c>
      <c r="L605" s="6" t="s">
        <v>6424</v>
      </c>
      <c r="M605" s="6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  <c r="CH605" s="40"/>
      <c r="CI605" s="40"/>
      <c r="CJ605" s="40"/>
      <c r="CK605" s="40"/>
      <c r="CL605" s="40"/>
      <c r="CM605" s="40"/>
      <c r="CN605" s="40"/>
      <c r="CO605" s="40"/>
      <c r="CP605" s="40"/>
      <c r="CQ605" s="40"/>
      <c r="CR605" s="40"/>
      <c r="CS605" s="40"/>
      <c r="CT605" s="40"/>
      <c r="CU605" s="40"/>
      <c r="CV605" s="40"/>
      <c r="CW605" s="40"/>
      <c r="CX605" s="40"/>
      <c r="CY605" s="40"/>
      <c r="CZ605" s="40"/>
      <c r="DA605" s="40"/>
      <c r="DB605" s="40"/>
      <c r="DC605" s="40"/>
      <c r="DD605" s="40"/>
      <c r="DE605" s="40"/>
      <c r="DF605" s="40"/>
    </row>
    <row r="606" spans="1:110" s="37" customFormat="1" ht="25.5">
      <c r="A606" s="97">
        <v>478</v>
      </c>
      <c r="B606" s="6"/>
      <c r="C606" s="6" t="s">
        <v>6413</v>
      </c>
      <c r="D606" s="6" t="s">
        <v>5328</v>
      </c>
      <c r="E606" s="6" t="s">
        <v>6414</v>
      </c>
      <c r="F606" s="6" t="s">
        <v>6425</v>
      </c>
      <c r="G606" s="6" t="s">
        <v>4830</v>
      </c>
      <c r="H606" s="241">
        <v>3500</v>
      </c>
      <c r="I606" s="241"/>
      <c r="J606" s="241"/>
      <c r="K606" s="103">
        <v>42814</v>
      </c>
      <c r="L606" s="6" t="s">
        <v>6426</v>
      </c>
      <c r="M606" s="6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  <c r="CH606" s="40"/>
      <c r="CI606" s="40"/>
      <c r="CJ606" s="40"/>
      <c r="CK606" s="40"/>
      <c r="CL606" s="40"/>
      <c r="CM606" s="40"/>
      <c r="CN606" s="40"/>
      <c r="CO606" s="40"/>
      <c r="CP606" s="40"/>
      <c r="CQ606" s="40"/>
      <c r="CR606" s="40"/>
      <c r="CS606" s="40"/>
      <c r="CT606" s="40"/>
      <c r="CU606" s="40"/>
      <c r="CV606" s="40"/>
      <c r="CW606" s="40"/>
      <c r="CX606" s="40"/>
      <c r="CY606" s="40"/>
      <c r="CZ606" s="40"/>
      <c r="DA606" s="40"/>
      <c r="DB606" s="40"/>
      <c r="DC606" s="40"/>
      <c r="DD606" s="40"/>
      <c r="DE606" s="40"/>
      <c r="DF606" s="40"/>
    </row>
    <row r="607" spans="1:110" s="37" customFormat="1" ht="25.5">
      <c r="A607" s="97">
        <v>479</v>
      </c>
      <c r="B607" s="6"/>
      <c r="C607" s="6" t="s">
        <v>6427</v>
      </c>
      <c r="D607" s="6" t="s">
        <v>5328</v>
      </c>
      <c r="E607" s="6" t="s">
        <v>6428</v>
      </c>
      <c r="F607" s="6" t="s">
        <v>6429</v>
      </c>
      <c r="G607" s="6" t="s">
        <v>3061</v>
      </c>
      <c r="H607" s="241">
        <v>200</v>
      </c>
      <c r="I607" s="241"/>
      <c r="J607" s="241"/>
      <c r="K607" s="103">
        <v>42814</v>
      </c>
      <c r="L607" s="6" t="s">
        <v>6430</v>
      </c>
      <c r="M607" s="6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  <c r="CH607" s="40"/>
      <c r="CI607" s="40"/>
      <c r="CJ607" s="40"/>
      <c r="CK607" s="40"/>
      <c r="CL607" s="40"/>
      <c r="CM607" s="40"/>
      <c r="CN607" s="40"/>
      <c r="CO607" s="40"/>
      <c r="CP607" s="40"/>
      <c r="CQ607" s="40"/>
      <c r="CR607" s="40"/>
      <c r="CS607" s="40"/>
      <c r="CT607" s="40"/>
      <c r="CU607" s="40"/>
      <c r="CV607" s="40"/>
      <c r="CW607" s="40"/>
      <c r="CX607" s="40"/>
      <c r="CY607" s="40"/>
      <c r="CZ607" s="40"/>
      <c r="DA607" s="40"/>
      <c r="DB607" s="40"/>
      <c r="DC607" s="40"/>
      <c r="DD607" s="40"/>
      <c r="DE607" s="40"/>
      <c r="DF607" s="40"/>
    </row>
    <row r="608" spans="1:110" s="37" customFormat="1" ht="12.75">
      <c r="A608" s="97"/>
      <c r="B608" s="6"/>
      <c r="C608" s="6"/>
      <c r="D608" s="6"/>
      <c r="E608" s="6"/>
      <c r="F608" s="6"/>
      <c r="G608" s="6" t="s">
        <v>2690</v>
      </c>
      <c r="H608" s="241">
        <v>5000</v>
      </c>
      <c r="I608" s="241"/>
      <c r="J608" s="241"/>
      <c r="K608" s="6"/>
      <c r="L608" s="6"/>
      <c r="M608" s="6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  <c r="CH608" s="40"/>
      <c r="CI608" s="40"/>
      <c r="CJ608" s="40"/>
      <c r="CK608" s="40"/>
      <c r="CL608" s="40"/>
      <c r="CM608" s="40"/>
      <c r="CN608" s="40"/>
      <c r="CO608" s="40"/>
      <c r="CP608" s="40"/>
      <c r="CQ608" s="40"/>
      <c r="CR608" s="40"/>
      <c r="CS608" s="40"/>
      <c r="CT608" s="40"/>
      <c r="CU608" s="40"/>
      <c r="CV608" s="40"/>
      <c r="CW608" s="40"/>
      <c r="CX608" s="40"/>
      <c r="CY608" s="40"/>
      <c r="CZ608" s="40"/>
      <c r="DA608" s="40"/>
      <c r="DB608" s="40"/>
      <c r="DC608" s="40"/>
      <c r="DD608" s="40"/>
      <c r="DE608" s="40"/>
      <c r="DF608" s="40"/>
    </row>
    <row r="609" spans="1:110" s="37" customFormat="1" ht="25.5">
      <c r="A609" s="97">
        <v>480</v>
      </c>
      <c r="B609" s="6"/>
      <c r="C609" s="6" t="s">
        <v>5239</v>
      </c>
      <c r="D609" s="6" t="s">
        <v>5453</v>
      </c>
      <c r="E609" s="6" t="s">
        <v>6431</v>
      </c>
      <c r="F609" s="6" t="s">
        <v>6432</v>
      </c>
      <c r="G609" s="6" t="s">
        <v>2690</v>
      </c>
      <c r="H609" s="241">
        <v>1500</v>
      </c>
      <c r="I609" s="241"/>
      <c r="J609" s="241"/>
      <c r="K609" s="103">
        <v>42814</v>
      </c>
      <c r="L609" s="6" t="s">
        <v>6433</v>
      </c>
      <c r="M609" s="6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  <c r="CH609" s="40"/>
      <c r="CI609" s="40"/>
      <c r="CJ609" s="40"/>
      <c r="CK609" s="40"/>
      <c r="CL609" s="40"/>
      <c r="CM609" s="40"/>
      <c r="CN609" s="40"/>
      <c r="CO609" s="40"/>
      <c r="CP609" s="40"/>
      <c r="CQ609" s="40"/>
      <c r="CR609" s="40"/>
      <c r="CS609" s="40"/>
      <c r="CT609" s="40"/>
      <c r="CU609" s="40"/>
      <c r="CV609" s="40"/>
      <c r="CW609" s="40"/>
      <c r="CX609" s="40"/>
      <c r="CY609" s="40"/>
      <c r="CZ609" s="40"/>
      <c r="DA609" s="40"/>
      <c r="DB609" s="40"/>
      <c r="DC609" s="40"/>
      <c r="DD609" s="40"/>
      <c r="DE609" s="40"/>
      <c r="DF609" s="40"/>
    </row>
    <row r="610" spans="1:110" s="37" customFormat="1" ht="25.5">
      <c r="A610" s="97">
        <v>481</v>
      </c>
      <c r="B610" s="6"/>
      <c r="C610" s="6" t="s">
        <v>5162</v>
      </c>
      <c r="D610" s="6" t="s">
        <v>5140</v>
      </c>
      <c r="E610" s="6" t="s">
        <v>6434</v>
      </c>
      <c r="F610" s="6" t="s">
        <v>6435</v>
      </c>
      <c r="G610" s="6" t="s">
        <v>2784</v>
      </c>
      <c r="H610" s="241">
        <v>100</v>
      </c>
      <c r="I610" s="241"/>
      <c r="J610" s="241"/>
      <c r="K610" s="103">
        <v>42815</v>
      </c>
      <c r="L610" s="6" t="s">
        <v>6436</v>
      </c>
      <c r="M610" s="6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  <c r="CH610" s="40"/>
      <c r="CI610" s="40"/>
      <c r="CJ610" s="40"/>
      <c r="CK610" s="40"/>
      <c r="CL610" s="40"/>
      <c r="CM610" s="40"/>
      <c r="CN610" s="40"/>
      <c r="CO610" s="40"/>
      <c r="CP610" s="40"/>
      <c r="CQ610" s="40"/>
      <c r="CR610" s="40"/>
      <c r="CS610" s="40"/>
      <c r="CT610" s="40"/>
      <c r="CU610" s="40"/>
      <c r="CV610" s="40"/>
      <c r="CW610" s="40"/>
      <c r="CX610" s="40"/>
      <c r="CY610" s="40"/>
      <c r="CZ610" s="40"/>
      <c r="DA610" s="40"/>
      <c r="DB610" s="40"/>
      <c r="DC610" s="40"/>
      <c r="DD610" s="40"/>
      <c r="DE610" s="40"/>
      <c r="DF610" s="40"/>
    </row>
    <row r="611" spans="1:110" s="37" customFormat="1" ht="12.75">
      <c r="A611" s="97"/>
      <c r="B611" s="6"/>
      <c r="C611" s="6"/>
      <c r="D611" s="6"/>
      <c r="E611" s="6"/>
      <c r="F611" s="6"/>
      <c r="G611" s="6" t="s">
        <v>3130</v>
      </c>
      <c r="H611" s="241">
        <v>4790</v>
      </c>
      <c r="I611" s="241"/>
      <c r="J611" s="241"/>
      <c r="K611" s="6"/>
      <c r="L611" s="6"/>
      <c r="M611" s="6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  <c r="CH611" s="40"/>
      <c r="CI611" s="40"/>
      <c r="CJ611" s="40"/>
      <c r="CK611" s="40"/>
      <c r="CL611" s="40"/>
      <c r="CM611" s="40"/>
      <c r="CN611" s="40"/>
      <c r="CO611" s="40"/>
      <c r="CP611" s="40"/>
      <c r="CQ611" s="40"/>
      <c r="CR611" s="40"/>
      <c r="CS611" s="40"/>
      <c r="CT611" s="40"/>
      <c r="CU611" s="40"/>
      <c r="CV611" s="40"/>
      <c r="CW611" s="40"/>
      <c r="CX611" s="40"/>
      <c r="CY611" s="40"/>
      <c r="CZ611" s="40"/>
      <c r="DA611" s="40"/>
      <c r="DB611" s="40"/>
      <c r="DC611" s="40"/>
      <c r="DD611" s="40"/>
      <c r="DE611" s="40"/>
      <c r="DF611" s="40"/>
    </row>
    <row r="612" spans="1:110" s="37" customFormat="1" ht="25.5">
      <c r="A612" s="97">
        <v>482</v>
      </c>
      <c r="B612" s="6"/>
      <c r="C612" s="6" t="s">
        <v>5162</v>
      </c>
      <c r="D612" s="6" t="s">
        <v>5140</v>
      </c>
      <c r="E612" s="6" t="s">
        <v>6437</v>
      </c>
      <c r="F612" s="6" t="s">
        <v>6438</v>
      </c>
      <c r="G612" s="6" t="s">
        <v>2784</v>
      </c>
      <c r="H612" s="241">
        <v>200</v>
      </c>
      <c r="I612" s="241"/>
      <c r="J612" s="241"/>
      <c r="K612" s="103">
        <v>42815</v>
      </c>
      <c r="L612" s="6" t="s">
        <v>6439</v>
      </c>
      <c r="M612" s="6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  <c r="CH612" s="40"/>
      <c r="CI612" s="40"/>
      <c r="CJ612" s="40"/>
      <c r="CK612" s="40"/>
      <c r="CL612" s="40"/>
      <c r="CM612" s="40"/>
      <c r="CN612" s="40"/>
      <c r="CO612" s="40"/>
      <c r="CP612" s="40"/>
      <c r="CQ612" s="40"/>
      <c r="CR612" s="40"/>
      <c r="CS612" s="40"/>
      <c r="CT612" s="40"/>
      <c r="CU612" s="40"/>
      <c r="CV612" s="40"/>
      <c r="CW612" s="40"/>
      <c r="CX612" s="40"/>
      <c r="CY612" s="40"/>
      <c r="CZ612" s="40"/>
      <c r="DA612" s="40"/>
      <c r="DB612" s="40"/>
      <c r="DC612" s="40"/>
      <c r="DD612" s="40"/>
      <c r="DE612" s="40"/>
      <c r="DF612" s="40"/>
    </row>
    <row r="613" spans="1:110" s="37" customFormat="1" ht="12.75">
      <c r="A613" s="97"/>
      <c r="B613" s="6"/>
      <c r="C613" s="6"/>
      <c r="D613" s="6"/>
      <c r="E613" s="6"/>
      <c r="F613" s="6"/>
      <c r="G613" s="6" t="s">
        <v>3130</v>
      </c>
      <c r="H613" s="241">
        <v>4700</v>
      </c>
      <c r="I613" s="241"/>
      <c r="J613" s="241"/>
      <c r="K613" s="6"/>
      <c r="L613" s="6"/>
      <c r="M613" s="6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  <c r="CH613" s="40"/>
      <c r="CI613" s="40"/>
      <c r="CJ613" s="40"/>
      <c r="CK613" s="40"/>
      <c r="CL613" s="40"/>
      <c r="CM613" s="40"/>
      <c r="CN613" s="40"/>
      <c r="CO613" s="40"/>
      <c r="CP613" s="40"/>
      <c r="CQ613" s="40"/>
      <c r="CR613" s="40"/>
      <c r="CS613" s="40"/>
      <c r="CT613" s="40"/>
      <c r="CU613" s="40"/>
      <c r="CV613" s="40"/>
      <c r="CW613" s="40"/>
      <c r="CX613" s="40"/>
      <c r="CY613" s="40"/>
      <c r="CZ613" s="40"/>
      <c r="DA613" s="40"/>
      <c r="DB613" s="40"/>
      <c r="DC613" s="40"/>
      <c r="DD613" s="40"/>
      <c r="DE613" s="40"/>
      <c r="DF613" s="40"/>
    </row>
    <row r="614" spans="1:110" s="37" customFormat="1" ht="12.75">
      <c r="A614" s="97"/>
      <c r="B614" s="6"/>
      <c r="C614" s="6"/>
      <c r="D614" s="6"/>
      <c r="E614" s="6"/>
      <c r="F614" s="6"/>
      <c r="G614" s="6" t="s">
        <v>2859</v>
      </c>
      <c r="H614" s="241">
        <v>1350</v>
      </c>
      <c r="I614" s="241"/>
      <c r="J614" s="241"/>
      <c r="K614" s="6"/>
      <c r="L614" s="6"/>
      <c r="M614" s="6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  <c r="CH614" s="40"/>
      <c r="CI614" s="40"/>
      <c r="CJ614" s="40"/>
      <c r="CK614" s="40"/>
      <c r="CL614" s="40"/>
      <c r="CM614" s="40"/>
      <c r="CN614" s="40"/>
      <c r="CO614" s="40"/>
      <c r="CP614" s="40"/>
      <c r="CQ614" s="40"/>
      <c r="CR614" s="40"/>
      <c r="CS614" s="40"/>
      <c r="CT614" s="40"/>
      <c r="CU614" s="40"/>
      <c r="CV614" s="40"/>
      <c r="CW614" s="40"/>
      <c r="CX614" s="40"/>
      <c r="CY614" s="40"/>
      <c r="CZ614" s="40"/>
      <c r="DA614" s="40"/>
      <c r="DB614" s="40"/>
      <c r="DC614" s="40"/>
      <c r="DD614" s="40"/>
      <c r="DE614" s="40"/>
      <c r="DF614" s="40"/>
    </row>
    <row r="615" spans="1:110" s="37" customFormat="1" ht="25.5">
      <c r="A615" s="97">
        <v>483</v>
      </c>
      <c r="B615" s="6"/>
      <c r="C615" s="6" t="s">
        <v>5162</v>
      </c>
      <c r="D615" s="6" t="s">
        <v>5140</v>
      </c>
      <c r="E615" s="6" t="s">
        <v>6440</v>
      </c>
      <c r="F615" s="6" t="s">
        <v>6441</v>
      </c>
      <c r="G615" s="6" t="s">
        <v>2784</v>
      </c>
      <c r="H615" s="241">
        <v>100</v>
      </c>
      <c r="I615" s="241"/>
      <c r="J615" s="241"/>
      <c r="K615" s="103">
        <v>42815</v>
      </c>
      <c r="L615" s="6" t="s">
        <v>6442</v>
      </c>
      <c r="M615" s="6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  <c r="CH615" s="40"/>
      <c r="CI615" s="40"/>
      <c r="CJ615" s="40"/>
      <c r="CK615" s="40"/>
      <c r="CL615" s="40"/>
      <c r="CM615" s="40"/>
      <c r="CN615" s="40"/>
      <c r="CO615" s="40"/>
      <c r="CP615" s="40"/>
      <c r="CQ615" s="40"/>
      <c r="CR615" s="40"/>
      <c r="CS615" s="40"/>
      <c r="CT615" s="40"/>
      <c r="CU615" s="40"/>
      <c r="CV615" s="40"/>
      <c r="CW615" s="40"/>
      <c r="CX615" s="40"/>
      <c r="CY615" s="40"/>
      <c r="CZ615" s="40"/>
      <c r="DA615" s="40"/>
      <c r="DB615" s="40"/>
      <c r="DC615" s="40"/>
      <c r="DD615" s="40"/>
      <c r="DE615" s="40"/>
      <c r="DF615" s="40"/>
    </row>
    <row r="616" spans="1:110" s="37" customFormat="1" ht="12.75">
      <c r="A616" s="97"/>
      <c r="B616" s="6"/>
      <c r="C616" s="6"/>
      <c r="D616" s="6"/>
      <c r="E616" s="6"/>
      <c r="F616" s="6"/>
      <c r="G616" s="6" t="s">
        <v>3130</v>
      </c>
      <c r="H616" s="241">
        <v>4795</v>
      </c>
      <c r="I616" s="241"/>
      <c r="J616" s="241"/>
      <c r="K616" s="6"/>
      <c r="L616" s="6"/>
      <c r="M616" s="6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  <c r="CH616" s="40"/>
      <c r="CI616" s="40"/>
      <c r="CJ616" s="40"/>
      <c r="CK616" s="40"/>
      <c r="CL616" s="40"/>
      <c r="CM616" s="40"/>
      <c r="CN616" s="40"/>
      <c r="CO616" s="40"/>
      <c r="CP616" s="40"/>
      <c r="CQ616" s="40"/>
      <c r="CR616" s="40"/>
      <c r="CS616" s="40"/>
      <c r="CT616" s="40"/>
      <c r="CU616" s="40"/>
      <c r="CV616" s="40"/>
      <c r="CW616" s="40"/>
      <c r="CX616" s="40"/>
      <c r="CY616" s="40"/>
      <c r="CZ616" s="40"/>
      <c r="DA616" s="40"/>
      <c r="DB616" s="40"/>
      <c r="DC616" s="40"/>
      <c r="DD616" s="40"/>
      <c r="DE616" s="40"/>
      <c r="DF616" s="40"/>
    </row>
    <row r="617" spans="1:110" s="37" customFormat="1" ht="31.5" customHeight="1">
      <c r="A617" s="97">
        <v>485</v>
      </c>
      <c r="B617" s="6"/>
      <c r="C617" s="6" t="s">
        <v>6443</v>
      </c>
      <c r="D617" s="6" t="s">
        <v>5140</v>
      </c>
      <c r="E617" s="6" t="s">
        <v>6444</v>
      </c>
      <c r="F617" s="6" t="s">
        <v>6445</v>
      </c>
      <c r="G617" s="6" t="s">
        <v>5878</v>
      </c>
      <c r="H617" s="241">
        <v>1954977</v>
      </c>
      <c r="I617" s="241"/>
      <c r="J617" s="241"/>
      <c r="K617" s="103">
        <v>42816</v>
      </c>
      <c r="L617" s="6" t="s">
        <v>6446</v>
      </c>
      <c r="M617" s="6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  <c r="CH617" s="40"/>
      <c r="CI617" s="40"/>
      <c r="CJ617" s="40"/>
      <c r="CK617" s="40"/>
      <c r="CL617" s="40"/>
      <c r="CM617" s="40"/>
      <c r="CN617" s="40"/>
      <c r="CO617" s="40"/>
      <c r="CP617" s="40"/>
      <c r="CQ617" s="40"/>
      <c r="CR617" s="40"/>
      <c r="CS617" s="40"/>
      <c r="CT617" s="40"/>
      <c r="CU617" s="40"/>
      <c r="CV617" s="40"/>
      <c r="CW617" s="40"/>
      <c r="CX617" s="40"/>
      <c r="CY617" s="40"/>
      <c r="CZ617" s="40"/>
      <c r="DA617" s="40"/>
      <c r="DB617" s="40"/>
      <c r="DC617" s="40"/>
      <c r="DD617" s="40"/>
      <c r="DE617" s="40"/>
      <c r="DF617" s="40"/>
    </row>
    <row r="618" spans="1:110" s="37" customFormat="1" ht="51">
      <c r="A618" s="97">
        <v>486</v>
      </c>
      <c r="B618" s="6"/>
      <c r="C618" s="6" t="s">
        <v>6443</v>
      </c>
      <c r="D618" s="6" t="s">
        <v>5140</v>
      </c>
      <c r="E618" s="6" t="s">
        <v>6444</v>
      </c>
      <c r="F618" s="6" t="s">
        <v>6447</v>
      </c>
      <c r="G618" s="6" t="s">
        <v>3000</v>
      </c>
      <c r="H618" s="241">
        <v>70649</v>
      </c>
      <c r="I618" s="241"/>
      <c r="J618" s="241"/>
      <c r="K618" s="103">
        <v>42816</v>
      </c>
      <c r="L618" s="6" t="s">
        <v>6448</v>
      </c>
      <c r="M618" s="6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  <c r="CH618" s="40"/>
      <c r="CI618" s="40"/>
      <c r="CJ618" s="40"/>
      <c r="CK618" s="40"/>
      <c r="CL618" s="40"/>
      <c r="CM618" s="40"/>
      <c r="CN618" s="40"/>
      <c r="CO618" s="40"/>
      <c r="CP618" s="40"/>
      <c r="CQ618" s="40"/>
      <c r="CR618" s="40"/>
      <c r="CS618" s="40"/>
      <c r="CT618" s="40"/>
      <c r="CU618" s="40"/>
      <c r="CV618" s="40"/>
      <c r="CW618" s="40"/>
      <c r="CX618" s="40"/>
      <c r="CY618" s="40"/>
      <c r="CZ618" s="40"/>
      <c r="DA618" s="40"/>
      <c r="DB618" s="40"/>
      <c r="DC618" s="40"/>
      <c r="DD618" s="40"/>
      <c r="DE618" s="40"/>
      <c r="DF618" s="40"/>
    </row>
    <row r="619" spans="1:110" s="37" customFormat="1" ht="25.5">
      <c r="A619" s="97">
        <v>487</v>
      </c>
      <c r="B619" s="6"/>
      <c r="C619" s="6" t="s">
        <v>6449</v>
      </c>
      <c r="D619" s="6" t="s">
        <v>5245</v>
      </c>
      <c r="E619" s="6" t="s">
        <v>6450</v>
      </c>
      <c r="F619" s="6" t="s">
        <v>6451</v>
      </c>
      <c r="G619" s="6" t="s">
        <v>2690</v>
      </c>
      <c r="H619" s="241">
        <v>5000</v>
      </c>
      <c r="I619" s="241"/>
      <c r="J619" s="241"/>
      <c r="K619" s="103">
        <v>42824</v>
      </c>
      <c r="L619" s="6" t="s">
        <v>6452</v>
      </c>
      <c r="M619" s="6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  <c r="CH619" s="40"/>
      <c r="CI619" s="40"/>
      <c r="CJ619" s="40"/>
      <c r="CK619" s="40"/>
      <c r="CL619" s="40"/>
      <c r="CM619" s="40"/>
      <c r="CN619" s="40"/>
      <c r="CO619" s="40"/>
      <c r="CP619" s="40"/>
      <c r="CQ619" s="40"/>
      <c r="CR619" s="40"/>
      <c r="CS619" s="40"/>
      <c r="CT619" s="40"/>
      <c r="CU619" s="40"/>
      <c r="CV619" s="40"/>
      <c r="CW619" s="40"/>
      <c r="CX619" s="40"/>
      <c r="CY619" s="40"/>
      <c r="CZ619" s="40"/>
      <c r="DA619" s="40"/>
      <c r="DB619" s="40"/>
      <c r="DC619" s="40"/>
      <c r="DD619" s="40"/>
      <c r="DE619" s="40"/>
      <c r="DF619" s="40"/>
    </row>
    <row r="620" spans="1:110" s="37" customFormat="1" ht="12.75">
      <c r="A620" s="97"/>
      <c r="B620" s="6"/>
      <c r="C620" s="6"/>
      <c r="D620" s="6"/>
      <c r="E620" s="6"/>
      <c r="F620" s="6"/>
      <c r="G620" s="6" t="s">
        <v>2859</v>
      </c>
      <c r="H620" s="241">
        <v>400</v>
      </c>
      <c r="I620" s="241"/>
      <c r="J620" s="241"/>
      <c r="K620" s="6"/>
      <c r="L620" s="6"/>
      <c r="M620" s="6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  <c r="CH620" s="40"/>
      <c r="CI620" s="40"/>
      <c r="CJ620" s="40"/>
      <c r="CK620" s="40"/>
      <c r="CL620" s="40"/>
      <c r="CM620" s="40"/>
      <c r="CN620" s="40"/>
      <c r="CO620" s="40"/>
      <c r="CP620" s="40"/>
      <c r="CQ620" s="40"/>
      <c r="CR620" s="40"/>
      <c r="CS620" s="40"/>
      <c r="CT620" s="40"/>
      <c r="CU620" s="40"/>
      <c r="CV620" s="40"/>
      <c r="CW620" s="40"/>
      <c r="CX620" s="40"/>
      <c r="CY620" s="40"/>
      <c r="CZ620" s="40"/>
      <c r="DA620" s="40"/>
      <c r="DB620" s="40"/>
      <c r="DC620" s="40"/>
      <c r="DD620" s="40"/>
      <c r="DE620" s="40"/>
      <c r="DF620" s="40"/>
    </row>
    <row r="621" spans="1:110" s="37" customFormat="1" ht="25.5">
      <c r="A621" s="97">
        <v>488</v>
      </c>
      <c r="B621" s="6"/>
      <c r="C621" s="6" t="s">
        <v>6453</v>
      </c>
      <c r="D621" s="6" t="s">
        <v>5072</v>
      </c>
      <c r="E621" s="6" t="s">
        <v>6454</v>
      </c>
      <c r="F621" s="6" t="s">
        <v>6455</v>
      </c>
      <c r="G621" s="6" t="s">
        <v>3061</v>
      </c>
      <c r="H621" s="241">
        <v>200</v>
      </c>
      <c r="I621" s="241"/>
      <c r="J621" s="241"/>
      <c r="K621" s="103">
        <v>42824</v>
      </c>
      <c r="L621" s="6" t="s">
        <v>6456</v>
      </c>
      <c r="M621" s="6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  <c r="CH621" s="40"/>
      <c r="CI621" s="40"/>
      <c r="CJ621" s="40"/>
      <c r="CK621" s="40"/>
      <c r="CL621" s="40"/>
      <c r="CM621" s="40"/>
      <c r="CN621" s="40"/>
      <c r="CO621" s="40"/>
      <c r="CP621" s="40"/>
      <c r="CQ621" s="40"/>
      <c r="CR621" s="40"/>
      <c r="CS621" s="40"/>
      <c r="CT621" s="40"/>
      <c r="CU621" s="40"/>
      <c r="CV621" s="40"/>
      <c r="CW621" s="40"/>
      <c r="CX621" s="40"/>
      <c r="CY621" s="40"/>
      <c r="CZ621" s="40"/>
      <c r="DA621" s="40"/>
      <c r="DB621" s="40"/>
      <c r="DC621" s="40"/>
      <c r="DD621" s="40"/>
      <c r="DE621" s="40"/>
      <c r="DF621" s="40"/>
    </row>
    <row r="622" spans="1:110" s="37" customFormat="1" ht="12.75">
      <c r="A622" s="97"/>
      <c r="B622" s="6"/>
      <c r="C622" s="6"/>
      <c r="D622" s="6"/>
      <c r="E622" s="6"/>
      <c r="F622" s="6"/>
      <c r="G622" s="6" t="s">
        <v>2859</v>
      </c>
      <c r="H622" s="241">
        <v>6610</v>
      </c>
      <c r="I622" s="241"/>
      <c r="J622" s="241"/>
      <c r="K622" s="6"/>
      <c r="L622" s="6"/>
      <c r="M622" s="6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  <c r="CH622" s="40"/>
      <c r="CI622" s="40"/>
      <c r="CJ622" s="40"/>
      <c r="CK622" s="40"/>
      <c r="CL622" s="40"/>
      <c r="CM622" s="40"/>
      <c r="CN622" s="40"/>
      <c r="CO622" s="40"/>
      <c r="CP622" s="40"/>
      <c r="CQ622" s="40"/>
      <c r="CR622" s="40"/>
      <c r="CS622" s="40"/>
      <c r="CT622" s="40"/>
      <c r="CU622" s="40"/>
      <c r="CV622" s="40"/>
      <c r="CW622" s="40"/>
      <c r="CX622" s="40"/>
      <c r="CY622" s="40"/>
      <c r="CZ622" s="40"/>
      <c r="DA622" s="40"/>
      <c r="DB622" s="40"/>
      <c r="DC622" s="40"/>
      <c r="DD622" s="40"/>
      <c r="DE622" s="40"/>
      <c r="DF622" s="40"/>
    </row>
    <row r="623" spans="1:110" s="37" customFormat="1" ht="12.75">
      <c r="A623" s="97">
        <v>489</v>
      </c>
      <c r="B623" s="6"/>
      <c r="C623" s="6" t="s">
        <v>5985</v>
      </c>
      <c r="D623" s="6" t="s">
        <v>5351</v>
      </c>
      <c r="E623" s="6" t="s">
        <v>6457</v>
      </c>
      <c r="F623" s="6" t="s">
        <v>6458</v>
      </c>
      <c r="G623" s="6" t="s">
        <v>3061</v>
      </c>
      <c r="H623" s="241">
        <v>200</v>
      </c>
      <c r="I623" s="241"/>
      <c r="J623" s="241"/>
      <c r="K623" s="103">
        <v>42825</v>
      </c>
      <c r="L623" s="6" t="s">
        <v>6459</v>
      </c>
      <c r="M623" s="6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  <c r="CH623" s="40"/>
      <c r="CI623" s="40"/>
      <c r="CJ623" s="40"/>
      <c r="CK623" s="40"/>
      <c r="CL623" s="40"/>
      <c r="CM623" s="40"/>
      <c r="CN623" s="40"/>
      <c r="CO623" s="40"/>
      <c r="CP623" s="40"/>
      <c r="CQ623" s="40"/>
      <c r="CR623" s="40"/>
      <c r="CS623" s="40"/>
      <c r="CT623" s="40"/>
      <c r="CU623" s="40"/>
      <c r="CV623" s="40"/>
      <c r="CW623" s="40"/>
      <c r="CX623" s="40"/>
      <c r="CY623" s="40"/>
      <c r="CZ623" s="40"/>
      <c r="DA623" s="40"/>
      <c r="DB623" s="40"/>
      <c r="DC623" s="40"/>
      <c r="DD623" s="40"/>
      <c r="DE623" s="40"/>
      <c r="DF623" s="40"/>
    </row>
    <row r="624" spans="1:110" s="37" customFormat="1" ht="12.75">
      <c r="A624" s="97"/>
      <c r="B624" s="6"/>
      <c r="C624" s="6"/>
      <c r="D624" s="6"/>
      <c r="E624" s="6"/>
      <c r="F624" s="6"/>
      <c r="G624" s="6" t="s">
        <v>2690</v>
      </c>
      <c r="H624" s="241">
        <v>10000</v>
      </c>
      <c r="I624" s="241"/>
      <c r="J624" s="241"/>
      <c r="K624" s="6"/>
      <c r="L624" s="6"/>
      <c r="M624" s="6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  <c r="CH624" s="40"/>
      <c r="CI624" s="40"/>
      <c r="CJ624" s="40"/>
      <c r="CK624" s="40"/>
      <c r="CL624" s="40"/>
      <c r="CM624" s="40"/>
      <c r="CN624" s="40"/>
      <c r="CO624" s="40"/>
      <c r="CP624" s="40"/>
      <c r="CQ624" s="40"/>
      <c r="CR624" s="40"/>
      <c r="CS624" s="40"/>
      <c r="CT624" s="40"/>
      <c r="CU624" s="40"/>
      <c r="CV624" s="40"/>
      <c r="CW624" s="40"/>
      <c r="CX624" s="40"/>
      <c r="CY624" s="40"/>
      <c r="CZ624" s="40"/>
      <c r="DA624" s="40"/>
      <c r="DB624" s="40"/>
      <c r="DC624" s="40"/>
      <c r="DD624" s="40"/>
      <c r="DE624" s="40"/>
      <c r="DF624" s="40"/>
    </row>
    <row r="625" spans="1:110" s="37" customFormat="1" ht="12.75">
      <c r="A625" s="97">
        <v>490</v>
      </c>
      <c r="B625" s="6"/>
      <c r="C625" s="6" t="s">
        <v>6460</v>
      </c>
      <c r="D625" s="6" t="s">
        <v>5667</v>
      </c>
      <c r="E625" s="6" t="s">
        <v>6461</v>
      </c>
      <c r="F625" s="6" t="s">
        <v>6462</v>
      </c>
      <c r="G625" s="6" t="s">
        <v>2859</v>
      </c>
      <c r="H625" s="241">
        <v>400</v>
      </c>
      <c r="I625" s="241"/>
      <c r="J625" s="241"/>
      <c r="K625" s="103">
        <v>42825</v>
      </c>
      <c r="L625" s="6" t="s">
        <v>6463</v>
      </c>
      <c r="M625" s="6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  <c r="CH625" s="40"/>
      <c r="CI625" s="40"/>
      <c r="CJ625" s="40"/>
      <c r="CK625" s="40"/>
      <c r="CL625" s="40"/>
      <c r="CM625" s="40"/>
      <c r="CN625" s="40"/>
      <c r="CO625" s="40"/>
      <c r="CP625" s="40"/>
      <c r="CQ625" s="40"/>
      <c r="CR625" s="40"/>
      <c r="CS625" s="40"/>
      <c r="CT625" s="40"/>
      <c r="CU625" s="40"/>
      <c r="CV625" s="40"/>
      <c r="CW625" s="40"/>
      <c r="CX625" s="40"/>
      <c r="CY625" s="40"/>
      <c r="CZ625" s="40"/>
      <c r="DA625" s="40"/>
      <c r="DB625" s="40"/>
      <c r="DC625" s="40"/>
      <c r="DD625" s="40"/>
      <c r="DE625" s="40"/>
      <c r="DF625" s="40"/>
    </row>
    <row r="626" spans="1:110" s="37" customFormat="1" ht="12.75">
      <c r="A626" s="97">
        <v>491</v>
      </c>
      <c r="B626" s="6"/>
      <c r="C626" s="6" t="s">
        <v>6460</v>
      </c>
      <c r="D626" s="6" t="s">
        <v>5667</v>
      </c>
      <c r="E626" s="6" t="s">
        <v>6461</v>
      </c>
      <c r="F626" s="6" t="s">
        <v>6464</v>
      </c>
      <c r="G626" s="6" t="s">
        <v>3061</v>
      </c>
      <c r="H626" s="241">
        <v>200</v>
      </c>
      <c r="I626" s="241"/>
      <c r="J626" s="241"/>
      <c r="K626" s="103">
        <v>42825</v>
      </c>
      <c r="L626" s="6" t="s">
        <v>6465</v>
      </c>
      <c r="M626" s="6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  <c r="CH626" s="40"/>
      <c r="CI626" s="40"/>
      <c r="CJ626" s="40"/>
      <c r="CK626" s="40"/>
      <c r="CL626" s="40"/>
      <c r="CM626" s="40"/>
      <c r="CN626" s="40"/>
      <c r="CO626" s="40"/>
      <c r="CP626" s="40"/>
      <c r="CQ626" s="40"/>
      <c r="CR626" s="40"/>
      <c r="CS626" s="40"/>
      <c r="CT626" s="40"/>
      <c r="CU626" s="40"/>
      <c r="CV626" s="40"/>
      <c r="CW626" s="40"/>
      <c r="CX626" s="40"/>
      <c r="CY626" s="40"/>
      <c r="CZ626" s="40"/>
      <c r="DA626" s="40"/>
      <c r="DB626" s="40"/>
      <c r="DC626" s="40"/>
      <c r="DD626" s="40"/>
      <c r="DE626" s="40"/>
      <c r="DF626" s="40"/>
    </row>
    <row r="627" spans="1:110" s="37" customFormat="1" ht="12.75">
      <c r="A627" s="97"/>
      <c r="B627" s="6"/>
      <c r="C627" s="6"/>
      <c r="D627" s="6"/>
      <c r="E627" s="6"/>
      <c r="F627" s="6"/>
      <c r="G627" s="6" t="s">
        <v>2690</v>
      </c>
      <c r="H627" s="241">
        <v>5000</v>
      </c>
      <c r="I627" s="241"/>
      <c r="J627" s="241"/>
      <c r="K627" s="6"/>
      <c r="L627" s="6"/>
      <c r="M627" s="6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  <c r="CH627" s="40"/>
      <c r="CI627" s="40"/>
      <c r="CJ627" s="40"/>
      <c r="CK627" s="40"/>
      <c r="CL627" s="40"/>
      <c r="CM627" s="40"/>
      <c r="CN627" s="40"/>
      <c r="CO627" s="40"/>
      <c r="CP627" s="40"/>
      <c r="CQ627" s="40"/>
      <c r="CR627" s="40"/>
      <c r="CS627" s="40"/>
      <c r="CT627" s="40"/>
      <c r="CU627" s="40"/>
      <c r="CV627" s="40"/>
      <c r="CW627" s="40"/>
      <c r="CX627" s="40"/>
      <c r="CY627" s="40"/>
      <c r="CZ627" s="40"/>
      <c r="DA627" s="40"/>
      <c r="DB627" s="40"/>
      <c r="DC627" s="40"/>
      <c r="DD627" s="40"/>
      <c r="DE627" s="40"/>
      <c r="DF627" s="40"/>
    </row>
    <row r="628" spans="1:110" s="37" customFormat="1" ht="25.5">
      <c r="A628" s="97">
        <v>492</v>
      </c>
      <c r="B628" s="6"/>
      <c r="C628" s="6" t="s">
        <v>6466</v>
      </c>
      <c r="D628" s="6" t="s">
        <v>5111</v>
      </c>
      <c r="E628" s="6" t="s">
        <v>6467</v>
      </c>
      <c r="F628" s="6" t="s">
        <v>6468</v>
      </c>
      <c r="G628" s="6" t="s">
        <v>2784</v>
      </c>
      <c r="H628" s="241"/>
      <c r="I628" s="241"/>
      <c r="J628" s="241">
        <v>200</v>
      </c>
      <c r="K628" s="103">
        <v>42845</v>
      </c>
      <c r="L628" s="6" t="s">
        <v>6469</v>
      </c>
      <c r="M628" s="6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  <c r="CH628" s="40"/>
      <c r="CI628" s="40"/>
      <c r="CJ628" s="40"/>
      <c r="CK628" s="40"/>
      <c r="CL628" s="40"/>
      <c r="CM628" s="40"/>
      <c r="CN628" s="40"/>
      <c r="CO628" s="40"/>
      <c r="CP628" s="40"/>
      <c r="CQ628" s="40"/>
      <c r="CR628" s="40"/>
      <c r="CS628" s="40"/>
      <c r="CT628" s="40"/>
      <c r="CU628" s="40"/>
      <c r="CV628" s="40"/>
      <c r="CW628" s="40"/>
      <c r="CX628" s="40"/>
      <c r="CY628" s="40"/>
      <c r="CZ628" s="40"/>
      <c r="DA628" s="40"/>
      <c r="DB628" s="40"/>
      <c r="DC628" s="40"/>
      <c r="DD628" s="40"/>
      <c r="DE628" s="40"/>
      <c r="DF628" s="40"/>
    </row>
    <row r="629" spans="1:110" s="37" customFormat="1" ht="12.75">
      <c r="A629" s="97"/>
      <c r="B629" s="6"/>
      <c r="C629" s="6"/>
      <c r="D629" s="6"/>
      <c r="E629" s="6"/>
      <c r="F629" s="6"/>
      <c r="G629" s="6" t="s">
        <v>2690</v>
      </c>
      <c r="H629" s="241"/>
      <c r="I629" s="241"/>
      <c r="J629" s="241">
        <v>5000</v>
      </c>
      <c r="K629" s="6"/>
      <c r="L629" s="6"/>
      <c r="M629" s="6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  <c r="CH629" s="40"/>
      <c r="CI629" s="40"/>
      <c r="CJ629" s="40"/>
      <c r="CK629" s="40"/>
      <c r="CL629" s="40"/>
      <c r="CM629" s="40"/>
      <c r="CN629" s="40"/>
      <c r="CO629" s="40"/>
      <c r="CP629" s="40"/>
      <c r="CQ629" s="40"/>
      <c r="CR629" s="40"/>
      <c r="CS629" s="40"/>
      <c r="CT629" s="40"/>
      <c r="CU629" s="40"/>
      <c r="CV629" s="40"/>
      <c r="CW629" s="40"/>
      <c r="CX629" s="40"/>
      <c r="CY629" s="40"/>
      <c r="CZ629" s="40"/>
      <c r="DA629" s="40"/>
      <c r="DB629" s="40"/>
      <c r="DC629" s="40"/>
      <c r="DD629" s="40"/>
      <c r="DE629" s="40"/>
      <c r="DF629" s="40"/>
    </row>
    <row r="630" spans="1:110" s="37" customFormat="1" ht="25.5">
      <c r="A630" s="97">
        <v>493</v>
      </c>
      <c r="B630" s="6"/>
      <c r="C630" s="6" t="s">
        <v>6470</v>
      </c>
      <c r="D630" s="6" t="s">
        <v>6471</v>
      </c>
      <c r="E630" s="6" t="s">
        <v>6472</v>
      </c>
      <c r="F630" s="6" t="s">
        <v>6473</v>
      </c>
      <c r="G630" s="6" t="s">
        <v>5878</v>
      </c>
      <c r="H630" s="241">
        <v>4217196</v>
      </c>
      <c r="I630" s="241"/>
      <c r="J630" s="241"/>
      <c r="K630" s="6"/>
      <c r="L630" s="6" t="s">
        <v>6474</v>
      </c>
      <c r="M630" s="6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  <c r="CH630" s="40"/>
      <c r="CI630" s="40"/>
      <c r="CJ630" s="40"/>
      <c r="CK630" s="40"/>
      <c r="CL630" s="40"/>
      <c r="CM630" s="40"/>
      <c r="CN630" s="40"/>
      <c r="CO630" s="40"/>
      <c r="CP630" s="40"/>
      <c r="CQ630" s="40"/>
      <c r="CR630" s="40"/>
      <c r="CS630" s="40"/>
      <c r="CT630" s="40"/>
      <c r="CU630" s="40"/>
      <c r="CV630" s="40"/>
      <c r="CW630" s="40"/>
      <c r="CX630" s="40"/>
      <c r="CY630" s="40"/>
      <c r="CZ630" s="40"/>
      <c r="DA630" s="40"/>
      <c r="DB630" s="40"/>
      <c r="DC630" s="40"/>
      <c r="DD630" s="40"/>
      <c r="DE630" s="40"/>
      <c r="DF630" s="40"/>
    </row>
    <row r="631" spans="1:110" s="37" customFormat="1" ht="25.5">
      <c r="A631" s="97">
        <v>494</v>
      </c>
      <c r="B631" s="6"/>
      <c r="C631" s="6" t="s">
        <v>6475</v>
      </c>
      <c r="D631" s="6" t="s">
        <v>5667</v>
      </c>
      <c r="E631" s="6" t="s">
        <v>6476</v>
      </c>
      <c r="F631" s="6" t="s">
        <v>6477</v>
      </c>
      <c r="G631" s="6" t="s">
        <v>2690</v>
      </c>
      <c r="H631" s="241">
        <v>4950</v>
      </c>
      <c r="I631" s="241"/>
      <c r="J631" s="241"/>
      <c r="K631" s="103">
        <v>42865</v>
      </c>
      <c r="L631" s="6" t="s">
        <v>6478</v>
      </c>
      <c r="M631" s="6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  <c r="CH631" s="40"/>
      <c r="CI631" s="40"/>
      <c r="CJ631" s="40"/>
      <c r="CK631" s="40"/>
      <c r="CL631" s="40"/>
      <c r="CM631" s="40"/>
      <c r="CN631" s="40"/>
      <c r="CO631" s="40"/>
      <c r="CP631" s="40"/>
      <c r="CQ631" s="40"/>
      <c r="CR631" s="40"/>
      <c r="CS631" s="40"/>
      <c r="CT631" s="40"/>
      <c r="CU631" s="40"/>
      <c r="CV631" s="40"/>
      <c r="CW631" s="40"/>
      <c r="CX631" s="40"/>
      <c r="CY631" s="40"/>
      <c r="CZ631" s="40"/>
      <c r="DA631" s="40"/>
      <c r="DB631" s="40"/>
      <c r="DC631" s="40"/>
      <c r="DD631" s="40"/>
      <c r="DE631" s="40"/>
      <c r="DF631" s="40"/>
    </row>
    <row r="632" spans="1:110" s="37" customFormat="1" ht="25.5">
      <c r="A632" s="97">
        <v>495</v>
      </c>
      <c r="B632" s="6"/>
      <c r="C632" s="6" t="s">
        <v>6479</v>
      </c>
      <c r="D632" s="6" t="s">
        <v>5259</v>
      </c>
      <c r="E632" s="6" t="s">
        <v>6480</v>
      </c>
      <c r="F632" s="6" t="s">
        <v>6481</v>
      </c>
      <c r="G632" s="6" t="s">
        <v>2690</v>
      </c>
      <c r="H632" s="241">
        <v>4950</v>
      </c>
      <c r="I632" s="241"/>
      <c r="J632" s="241"/>
      <c r="K632" s="103">
        <v>42865</v>
      </c>
      <c r="L632" s="6" t="s">
        <v>6482</v>
      </c>
      <c r="M632" s="6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  <c r="CH632" s="40"/>
      <c r="CI632" s="40"/>
      <c r="CJ632" s="40"/>
      <c r="CK632" s="40"/>
      <c r="CL632" s="40"/>
      <c r="CM632" s="40"/>
      <c r="CN632" s="40"/>
      <c r="CO632" s="40"/>
      <c r="CP632" s="40"/>
      <c r="CQ632" s="40"/>
      <c r="CR632" s="40"/>
      <c r="CS632" s="40"/>
      <c r="CT632" s="40"/>
      <c r="CU632" s="40"/>
      <c r="CV632" s="40"/>
      <c r="CW632" s="40"/>
      <c r="CX632" s="40"/>
      <c r="CY632" s="40"/>
      <c r="CZ632" s="40"/>
      <c r="DA632" s="40"/>
      <c r="DB632" s="40"/>
      <c r="DC632" s="40"/>
      <c r="DD632" s="40"/>
      <c r="DE632" s="40"/>
      <c r="DF632" s="40"/>
    </row>
    <row r="633" spans="1:110" s="37" customFormat="1" ht="25.5">
      <c r="A633" s="97"/>
      <c r="B633" s="6"/>
      <c r="C633" s="6" t="s">
        <v>6483</v>
      </c>
      <c r="D633" s="6" t="s">
        <v>5259</v>
      </c>
      <c r="E633" s="6"/>
      <c r="F633" s="6"/>
      <c r="G633" s="6" t="s">
        <v>3130</v>
      </c>
      <c r="H633" s="241">
        <v>2850</v>
      </c>
      <c r="I633" s="241"/>
      <c r="J633" s="241"/>
      <c r="K633" s="6"/>
      <c r="L633" s="6"/>
      <c r="M633" s="6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  <c r="CH633" s="40"/>
      <c r="CI633" s="40"/>
      <c r="CJ633" s="40"/>
      <c r="CK633" s="40"/>
      <c r="CL633" s="40"/>
      <c r="CM633" s="40"/>
      <c r="CN633" s="40"/>
      <c r="CO633" s="40"/>
      <c r="CP633" s="40"/>
      <c r="CQ633" s="40"/>
      <c r="CR633" s="40"/>
      <c r="CS633" s="40"/>
      <c r="CT633" s="40"/>
      <c r="CU633" s="40"/>
      <c r="CV633" s="40"/>
      <c r="CW633" s="40"/>
      <c r="CX633" s="40"/>
      <c r="CY633" s="40"/>
      <c r="CZ633" s="40"/>
      <c r="DA633" s="40"/>
      <c r="DB633" s="40"/>
      <c r="DC633" s="40"/>
      <c r="DD633" s="40"/>
      <c r="DE633" s="40"/>
      <c r="DF633" s="40"/>
    </row>
    <row r="634" spans="1:110" s="37" customFormat="1" ht="25.5">
      <c r="A634" s="97">
        <v>496</v>
      </c>
      <c r="B634" s="6"/>
      <c r="C634" s="6" t="s">
        <v>6484</v>
      </c>
      <c r="D634" s="6" t="s">
        <v>5667</v>
      </c>
      <c r="E634" s="6" t="s">
        <v>6485</v>
      </c>
      <c r="F634" s="6" t="s">
        <v>6486</v>
      </c>
      <c r="G634" s="6" t="s">
        <v>3061</v>
      </c>
      <c r="H634" s="241">
        <v>1930</v>
      </c>
      <c r="I634" s="241"/>
      <c r="J634" s="241"/>
      <c r="K634" s="103">
        <v>42865</v>
      </c>
      <c r="L634" s="6" t="s">
        <v>6487</v>
      </c>
      <c r="M634" s="6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  <c r="CH634" s="40"/>
      <c r="CI634" s="40"/>
      <c r="CJ634" s="40"/>
      <c r="CK634" s="40"/>
      <c r="CL634" s="40"/>
      <c r="CM634" s="40"/>
      <c r="CN634" s="40"/>
      <c r="CO634" s="40"/>
      <c r="CP634" s="40"/>
      <c r="CQ634" s="40"/>
      <c r="CR634" s="40"/>
      <c r="CS634" s="40"/>
      <c r="CT634" s="40"/>
      <c r="CU634" s="40"/>
      <c r="CV634" s="40"/>
      <c r="CW634" s="40"/>
      <c r="CX634" s="40"/>
      <c r="CY634" s="40"/>
      <c r="CZ634" s="40"/>
      <c r="DA634" s="40"/>
      <c r="DB634" s="40"/>
      <c r="DC634" s="40"/>
      <c r="DD634" s="40"/>
      <c r="DE634" s="40"/>
      <c r="DF634" s="40"/>
    </row>
    <row r="635" spans="1:110" s="37" customFormat="1" ht="25.5">
      <c r="A635" s="97">
        <v>497</v>
      </c>
      <c r="B635" s="6"/>
      <c r="C635" s="6" t="s">
        <v>5346</v>
      </c>
      <c r="D635" s="6" t="s">
        <v>5453</v>
      </c>
      <c r="E635" s="6" t="s">
        <v>6488</v>
      </c>
      <c r="F635" s="6" t="s">
        <v>6489</v>
      </c>
      <c r="G635" s="6" t="s">
        <v>2690</v>
      </c>
      <c r="H635" s="241">
        <v>4950</v>
      </c>
      <c r="I635" s="241"/>
      <c r="J635" s="241"/>
      <c r="K635" s="103">
        <v>42865</v>
      </c>
      <c r="L635" s="6" t="s">
        <v>6490</v>
      </c>
      <c r="M635" s="6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  <c r="CH635" s="40"/>
      <c r="CI635" s="40"/>
      <c r="CJ635" s="40"/>
      <c r="CK635" s="40"/>
      <c r="CL635" s="40"/>
      <c r="CM635" s="40"/>
      <c r="CN635" s="40"/>
      <c r="CO635" s="40"/>
      <c r="CP635" s="40"/>
      <c r="CQ635" s="40"/>
      <c r="CR635" s="40"/>
      <c r="CS635" s="40"/>
      <c r="CT635" s="40"/>
      <c r="CU635" s="40"/>
      <c r="CV635" s="40"/>
      <c r="CW635" s="40"/>
      <c r="CX635" s="40"/>
      <c r="CY635" s="40"/>
      <c r="CZ635" s="40"/>
      <c r="DA635" s="40"/>
      <c r="DB635" s="40"/>
      <c r="DC635" s="40"/>
      <c r="DD635" s="40"/>
      <c r="DE635" s="40"/>
      <c r="DF635" s="40"/>
    </row>
    <row r="636" spans="1:110" s="37" customFormat="1" ht="25.5">
      <c r="A636" s="97">
        <v>498</v>
      </c>
      <c r="B636" s="6"/>
      <c r="C636" s="6" t="s">
        <v>6491</v>
      </c>
      <c r="D636" s="6" t="s">
        <v>5089</v>
      </c>
      <c r="E636" s="6" t="s">
        <v>5225</v>
      </c>
      <c r="F636" s="6" t="s">
        <v>5226</v>
      </c>
      <c r="G636" s="6" t="s">
        <v>2784</v>
      </c>
      <c r="H636" s="241">
        <v>200</v>
      </c>
      <c r="I636" s="241"/>
      <c r="J636" s="241"/>
      <c r="K636" s="103">
        <v>42879</v>
      </c>
      <c r="L636" s="6" t="s">
        <v>6492</v>
      </c>
      <c r="M636" s="6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  <c r="CH636" s="40"/>
      <c r="CI636" s="40"/>
      <c r="CJ636" s="40"/>
      <c r="CK636" s="40"/>
      <c r="CL636" s="40"/>
      <c r="CM636" s="40"/>
      <c r="CN636" s="40"/>
      <c r="CO636" s="40"/>
      <c r="CP636" s="40"/>
      <c r="CQ636" s="40"/>
      <c r="CR636" s="40"/>
      <c r="CS636" s="40"/>
      <c r="CT636" s="40"/>
      <c r="CU636" s="40"/>
      <c r="CV636" s="40"/>
      <c r="CW636" s="40"/>
      <c r="CX636" s="40"/>
      <c r="CY636" s="40"/>
      <c r="CZ636" s="40"/>
      <c r="DA636" s="40"/>
      <c r="DB636" s="40"/>
      <c r="DC636" s="40"/>
      <c r="DD636" s="40"/>
      <c r="DE636" s="40"/>
      <c r="DF636" s="40"/>
    </row>
    <row r="637" spans="1:110" s="37" customFormat="1" ht="12.75">
      <c r="A637" s="97"/>
      <c r="B637" s="6"/>
      <c r="C637" s="6"/>
      <c r="D637" s="6"/>
      <c r="E637" s="6"/>
      <c r="F637" s="6"/>
      <c r="G637" s="6" t="s">
        <v>3130</v>
      </c>
      <c r="H637" s="241">
        <v>4790</v>
      </c>
      <c r="I637" s="241"/>
      <c r="J637" s="241"/>
      <c r="K637" s="6"/>
      <c r="L637" s="6"/>
      <c r="M637" s="6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  <c r="CH637" s="40"/>
      <c r="CI637" s="40"/>
      <c r="CJ637" s="40"/>
      <c r="CK637" s="40"/>
      <c r="CL637" s="40"/>
      <c r="CM637" s="40"/>
      <c r="CN637" s="40"/>
      <c r="CO637" s="40"/>
      <c r="CP637" s="40"/>
      <c r="CQ637" s="40"/>
      <c r="CR637" s="40"/>
      <c r="CS637" s="40"/>
      <c r="CT637" s="40"/>
      <c r="CU637" s="40"/>
      <c r="CV637" s="40"/>
      <c r="CW637" s="40"/>
      <c r="CX637" s="40"/>
      <c r="CY637" s="40"/>
      <c r="CZ637" s="40"/>
      <c r="DA637" s="40"/>
      <c r="DB637" s="40"/>
      <c r="DC637" s="40"/>
      <c r="DD637" s="40"/>
      <c r="DE637" s="40"/>
      <c r="DF637" s="40"/>
    </row>
    <row r="638" spans="1:110" s="37" customFormat="1" ht="25.5">
      <c r="A638" s="97">
        <v>499</v>
      </c>
      <c r="B638" s="6"/>
      <c r="C638" s="6" t="s">
        <v>6493</v>
      </c>
      <c r="D638" s="6" t="s">
        <v>5089</v>
      </c>
      <c r="E638" s="6" t="s">
        <v>5225</v>
      </c>
      <c r="F638" s="6" t="s">
        <v>5226</v>
      </c>
      <c r="G638" s="6" t="s">
        <v>3130</v>
      </c>
      <c r="H638" s="241">
        <v>4990</v>
      </c>
      <c r="I638" s="241"/>
      <c r="J638" s="241"/>
      <c r="K638" s="103">
        <v>42879</v>
      </c>
      <c r="L638" s="6" t="s">
        <v>6494</v>
      </c>
      <c r="M638" s="6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  <c r="CH638" s="40"/>
      <c r="CI638" s="40"/>
      <c r="CJ638" s="40"/>
      <c r="CK638" s="40"/>
      <c r="CL638" s="40"/>
      <c r="CM638" s="40"/>
      <c r="CN638" s="40"/>
      <c r="CO638" s="40"/>
      <c r="CP638" s="40"/>
      <c r="CQ638" s="40"/>
      <c r="CR638" s="40"/>
      <c r="CS638" s="40"/>
      <c r="CT638" s="40"/>
      <c r="CU638" s="40"/>
      <c r="CV638" s="40"/>
      <c r="CW638" s="40"/>
      <c r="CX638" s="40"/>
      <c r="CY638" s="40"/>
      <c r="CZ638" s="40"/>
      <c r="DA638" s="40"/>
      <c r="DB638" s="40"/>
      <c r="DC638" s="40"/>
      <c r="DD638" s="40"/>
      <c r="DE638" s="40"/>
      <c r="DF638" s="40"/>
    </row>
    <row r="639" spans="1:13" s="3" customFormat="1" ht="25.5">
      <c r="A639" s="265">
        <v>3</v>
      </c>
      <c r="B639" s="30" t="s">
        <v>22</v>
      </c>
      <c r="C639" s="33"/>
      <c r="D639" s="33"/>
      <c r="E639" s="33"/>
      <c r="F639" s="33"/>
      <c r="G639" s="33"/>
      <c r="H639" s="266">
        <f>+SUM(H640:H920)</f>
        <v>117837516</v>
      </c>
      <c r="I639" s="266">
        <f>+SUM(I640:I920)</f>
        <v>0</v>
      </c>
      <c r="J639" s="266">
        <f>+SUM(J640:J920)</f>
        <v>204712</v>
      </c>
      <c r="K639" s="33"/>
      <c r="L639" s="33"/>
      <c r="M639" s="33"/>
    </row>
    <row r="640" spans="1:115" s="74" customFormat="1" ht="60" customHeight="1">
      <c r="A640" s="43" t="s">
        <v>1197</v>
      </c>
      <c r="B640" s="4">
        <v>1</v>
      </c>
      <c r="C640" s="18" t="s">
        <v>1198</v>
      </c>
      <c r="D640" s="18" t="s">
        <v>1199</v>
      </c>
      <c r="E640" s="18" t="s">
        <v>1200</v>
      </c>
      <c r="F640" s="18" t="s">
        <v>1201</v>
      </c>
      <c r="G640" s="4" t="s">
        <v>1202</v>
      </c>
      <c r="H640" s="267"/>
      <c r="I640" s="267"/>
      <c r="J640" s="267">
        <v>5000</v>
      </c>
      <c r="K640" s="4" t="s">
        <v>1203</v>
      </c>
      <c r="L640" s="18" t="s">
        <v>1204</v>
      </c>
      <c r="M640" s="4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1"/>
      <c r="CA640" s="41"/>
      <c r="CB640" s="41"/>
      <c r="CC640" s="41"/>
      <c r="CD640" s="41"/>
      <c r="CE640" s="41"/>
      <c r="CF640" s="41"/>
      <c r="CG640" s="41"/>
      <c r="CH640" s="41"/>
      <c r="CI640" s="41"/>
      <c r="CJ640" s="41"/>
      <c r="CK640" s="41"/>
      <c r="CL640" s="41"/>
      <c r="CM640" s="41"/>
      <c r="CN640" s="41"/>
      <c r="CO640" s="41"/>
      <c r="CP640" s="41"/>
      <c r="CQ640" s="41"/>
      <c r="CR640" s="41"/>
      <c r="CS640" s="41"/>
      <c r="CT640" s="41"/>
      <c r="CU640" s="41"/>
      <c r="CV640" s="41"/>
      <c r="CW640" s="41"/>
      <c r="CX640" s="41"/>
      <c r="CY640" s="41"/>
      <c r="CZ640" s="41"/>
      <c r="DA640" s="41"/>
      <c r="DB640" s="41"/>
      <c r="DC640" s="41"/>
      <c r="DD640" s="41"/>
      <c r="DE640" s="41"/>
      <c r="DF640" s="41"/>
      <c r="DG640" s="41"/>
      <c r="DH640" s="41"/>
      <c r="DI640" s="41"/>
      <c r="DJ640" s="41"/>
      <c r="DK640" s="41"/>
    </row>
    <row r="641" spans="1:115" s="34" customFormat="1" ht="60" customHeight="1">
      <c r="A641" s="43"/>
      <c r="B641" s="4">
        <v>2</v>
      </c>
      <c r="C641" s="18" t="s">
        <v>1205</v>
      </c>
      <c r="D641" s="18" t="s">
        <v>1206</v>
      </c>
      <c r="E641" s="18" t="s">
        <v>1207</v>
      </c>
      <c r="F641" s="18" t="s">
        <v>1208</v>
      </c>
      <c r="G641" s="4" t="s">
        <v>1209</v>
      </c>
      <c r="H641" s="267">
        <v>19600</v>
      </c>
      <c r="I641" s="267"/>
      <c r="J641" s="267"/>
      <c r="K641" s="4" t="s">
        <v>1210</v>
      </c>
      <c r="L641" s="18" t="s">
        <v>1211</v>
      </c>
      <c r="M641" s="4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1"/>
      <c r="CA641" s="41"/>
      <c r="CB641" s="41"/>
      <c r="CC641" s="41"/>
      <c r="CD641" s="41"/>
      <c r="CE641" s="41"/>
      <c r="CF641" s="41"/>
      <c r="CG641" s="41"/>
      <c r="CH641" s="41"/>
      <c r="CI641" s="41"/>
      <c r="CJ641" s="41"/>
      <c r="CK641" s="41"/>
      <c r="CL641" s="41"/>
      <c r="CM641" s="41"/>
      <c r="CN641" s="41"/>
      <c r="CO641" s="41"/>
      <c r="CP641" s="41"/>
      <c r="CQ641" s="41"/>
      <c r="CR641" s="41"/>
      <c r="CS641" s="41"/>
      <c r="CT641" s="41"/>
      <c r="CU641" s="41"/>
      <c r="CV641" s="41"/>
      <c r="CW641" s="41"/>
      <c r="CX641" s="41"/>
      <c r="CY641" s="41"/>
      <c r="CZ641" s="41"/>
      <c r="DA641" s="41"/>
      <c r="DB641" s="41"/>
      <c r="DC641" s="41"/>
      <c r="DD641" s="41"/>
      <c r="DE641" s="41"/>
      <c r="DF641" s="41"/>
      <c r="DG641" s="41"/>
      <c r="DH641" s="41"/>
      <c r="DI641" s="41"/>
      <c r="DJ641" s="41"/>
      <c r="DK641" s="41"/>
    </row>
    <row r="642" spans="1:115" s="34" customFormat="1" ht="60" customHeight="1">
      <c r="A642" s="43"/>
      <c r="B642" s="4">
        <v>3</v>
      </c>
      <c r="C642" s="18" t="s">
        <v>1212</v>
      </c>
      <c r="D642" s="18" t="s">
        <v>1213</v>
      </c>
      <c r="E642" s="18" t="s">
        <v>1214</v>
      </c>
      <c r="F642" s="18" t="s">
        <v>1215</v>
      </c>
      <c r="G642" s="4" t="s">
        <v>1216</v>
      </c>
      <c r="H642" s="267">
        <v>5200</v>
      </c>
      <c r="I642" s="267"/>
      <c r="J642" s="267"/>
      <c r="K642" s="4" t="s">
        <v>1217</v>
      </c>
      <c r="L642" s="18" t="s">
        <v>1218</v>
      </c>
      <c r="M642" s="4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1"/>
      <c r="CA642" s="41"/>
      <c r="CB642" s="41"/>
      <c r="CC642" s="41"/>
      <c r="CD642" s="41"/>
      <c r="CE642" s="41"/>
      <c r="CF642" s="41"/>
      <c r="CG642" s="41"/>
      <c r="CH642" s="41"/>
      <c r="CI642" s="41"/>
      <c r="CJ642" s="41"/>
      <c r="CK642" s="41"/>
      <c r="CL642" s="41"/>
      <c r="CM642" s="41"/>
      <c r="CN642" s="41"/>
      <c r="CO642" s="41"/>
      <c r="CP642" s="41"/>
      <c r="CQ642" s="41"/>
      <c r="CR642" s="41"/>
      <c r="CS642" s="41"/>
      <c r="CT642" s="41"/>
      <c r="CU642" s="41"/>
      <c r="CV642" s="41"/>
      <c r="CW642" s="41"/>
      <c r="CX642" s="41"/>
      <c r="CY642" s="41"/>
      <c r="CZ642" s="41"/>
      <c r="DA642" s="41"/>
      <c r="DB642" s="41"/>
      <c r="DC642" s="41"/>
      <c r="DD642" s="41"/>
      <c r="DE642" s="41"/>
      <c r="DF642" s="41"/>
      <c r="DG642" s="41"/>
      <c r="DH642" s="41"/>
      <c r="DI642" s="41"/>
      <c r="DJ642" s="41"/>
      <c r="DK642" s="41"/>
    </row>
    <row r="643" spans="1:115" s="34" customFormat="1" ht="60" customHeight="1">
      <c r="A643" s="43"/>
      <c r="B643" s="4">
        <v>4</v>
      </c>
      <c r="C643" s="18" t="s">
        <v>1219</v>
      </c>
      <c r="D643" s="18" t="s">
        <v>1220</v>
      </c>
      <c r="E643" s="18" t="s">
        <v>1221</v>
      </c>
      <c r="F643" s="18" t="s">
        <v>1222</v>
      </c>
      <c r="G643" s="4" t="s">
        <v>1223</v>
      </c>
      <c r="H643" s="267"/>
      <c r="I643" s="267"/>
      <c r="J643" s="267">
        <v>4750</v>
      </c>
      <c r="K643" s="4" t="s">
        <v>1224</v>
      </c>
      <c r="L643" s="18" t="s">
        <v>1225</v>
      </c>
      <c r="M643" s="4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1"/>
      <c r="CA643" s="41"/>
      <c r="CB643" s="41"/>
      <c r="CC643" s="41"/>
      <c r="CD643" s="41"/>
      <c r="CE643" s="41"/>
      <c r="CF643" s="41"/>
      <c r="CG643" s="41"/>
      <c r="CH643" s="41"/>
      <c r="CI643" s="41"/>
      <c r="CJ643" s="41"/>
      <c r="CK643" s="41"/>
      <c r="CL643" s="41"/>
      <c r="CM643" s="41"/>
      <c r="CN643" s="41"/>
      <c r="CO643" s="41"/>
      <c r="CP643" s="41"/>
      <c r="CQ643" s="41"/>
      <c r="CR643" s="41"/>
      <c r="CS643" s="41"/>
      <c r="CT643" s="41"/>
      <c r="CU643" s="41"/>
      <c r="CV643" s="41"/>
      <c r="CW643" s="41"/>
      <c r="CX643" s="41"/>
      <c r="CY643" s="41"/>
      <c r="CZ643" s="41"/>
      <c r="DA643" s="41"/>
      <c r="DB643" s="41"/>
      <c r="DC643" s="41"/>
      <c r="DD643" s="41"/>
      <c r="DE643" s="41"/>
      <c r="DF643" s="41"/>
      <c r="DG643" s="41"/>
      <c r="DH643" s="41"/>
      <c r="DI643" s="41"/>
      <c r="DJ643" s="41"/>
      <c r="DK643" s="41"/>
    </row>
    <row r="644" spans="1:115" s="34" customFormat="1" ht="60" customHeight="1">
      <c r="A644" s="43"/>
      <c r="B644" s="4">
        <v>5</v>
      </c>
      <c r="C644" s="18" t="s">
        <v>1219</v>
      </c>
      <c r="D644" s="18" t="s">
        <v>1220</v>
      </c>
      <c r="E644" s="18" t="s">
        <v>1226</v>
      </c>
      <c r="F644" s="18" t="s">
        <v>1227</v>
      </c>
      <c r="G644" s="4" t="s">
        <v>1228</v>
      </c>
      <c r="H644" s="267">
        <v>5300</v>
      </c>
      <c r="I644" s="267"/>
      <c r="J644" s="267"/>
      <c r="K644" s="4" t="s">
        <v>1224</v>
      </c>
      <c r="L644" s="18" t="s">
        <v>1229</v>
      </c>
      <c r="M644" s="4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1"/>
      <c r="CA644" s="41"/>
      <c r="CB644" s="41"/>
      <c r="CC644" s="41"/>
      <c r="CD644" s="41"/>
      <c r="CE644" s="41"/>
      <c r="CF644" s="41"/>
      <c r="CG644" s="41"/>
      <c r="CH644" s="41"/>
      <c r="CI644" s="41"/>
      <c r="CJ644" s="41"/>
      <c r="CK644" s="41"/>
      <c r="CL644" s="41"/>
      <c r="CM644" s="41"/>
      <c r="CN644" s="41"/>
      <c r="CO644" s="41"/>
      <c r="CP644" s="41"/>
      <c r="CQ644" s="41"/>
      <c r="CR644" s="41"/>
      <c r="CS644" s="41"/>
      <c r="CT644" s="41"/>
      <c r="CU644" s="41"/>
      <c r="CV644" s="41"/>
      <c r="CW644" s="41"/>
      <c r="CX644" s="41"/>
      <c r="CY644" s="41"/>
      <c r="CZ644" s="41"/>
      <c r="DA644" s="41"/>
      <c r="DB644" s="41"/>
      <c r="DC644" s="41"/>
      <c r="DD644" s="41"/>
      <c r="DE644" s="41"/>
      <c r="DF644" s="41"/>
      <c r="DG644" s="41"/>
      <c r="DH644" s="41"/>
      <c r="DI644" s="41"/>
      <c r="DJ644" s="41"/>
      <c r="DK644" s="41"/>
    </row>
    <row r="645" spans="1:115" s="34" customFormat="1" ht="60" customHeight="1">
      <c r="A645" s="43"/>
      <c r="B645" s="4">
        <v>6</v>
      </c>
      <c r="C645" s="18" t="s">
        <v>1230</v>
      </c>
      <c r="D645" s="18" t="s">
        <v>1231</v>
      </c>
      <c r="E645" s="18" t="s">
        <v>1232</v>
      </c>
      <c r="F645" s="18" t="s">
        <v>1233</v>
      </c>
      <c r="G645" s="4" t="s">
        <v>1202</v>
      </c>
      <c r="H645" s="267"/>
      <c r="I645" s="267"/>
      <c r="J645" s="267">
        <v>5000</v>
      </c>
      <c r="K645" s="4" t="s">
        <v>1224</v>
      </c>
      <c r="L645" s="18" t="s">
        <v>1234</v>
      </c>
      <c r="M645" s="4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1"/>
      <c r="CA645" s="41"/>
      <c r="CB645" s="41"/>
      <c r="CC645" s="41"/>
      <c r="CD645" s="41"/>
      <c r="CE645" s="41"/>
      <c r="CF645" s="41"/>
      <c r="CG645" s="41"/>
      <c r="CH645" s="41"/>
      <c r="CI645" s="41"/>
      <c r="CJ645" s="41"/>
      <c r="CK645" s="41"/>
      <c r="CL645" s="41"/>
      <c r="CM645" s="41"/>
      <c r="CN645" s="41"/>
      <c r="CO645" s="41"/>
      <c r="CP645" s="41"/>
      <c r="CQ645" s="41"/>
      <c r="CR645" s="41"/>
      <c r="CS645" s="41"/>
      <c r="CT645" s="41"/>
      <c r="CU645" s="41"/>
      <c r="CV645" s="41"/>
      <c r="CW645" s="41"/>
      <c r="CX645" s="41"/>
      <c r="CY645" s="41"/>
      <c r="CZ645" s="41"/>
      <c r="DA645" s="41"/>
      <c r="DB645" s="41"/>
      <c r="DC645" s="41"/>
      <c r="DD645" s="41"/>
      <c r="DE645" s="41"/>
      <c r="DF645" s="41"/>
      <c r="DG645" s="41"/>
      <c r="DH645" s="41"/>
      <c r="DI645" s="41"/>
      <c r="DJ645" s="41"/>
      <c r="DK645" s="41"/>
    </row>
    <row r="646" spans="1:115" s="76" customFormat="1" ht="60" customHeight="1">
      <c r="A646" s="230" t="s">
        <v>1235</v>
      </c>
      <c r="B646" s="4">
        <v>7</v>
      </c>
      <c r="C646" s="75" t="s">
        <v>564</v>
      </c>
      <c r="D646" s="75" t="s">
        <v>1236</v>
      </c>
      <c r="E646" s="75" t="s">
        <v>1237</v>
      </c>
      <c r="F646" s="75" t="s">
        <v>1238</v>
      </c>
      <c r="G646" s="75" t="s">
        <v>1223</v>
      </c>
      <c r="H646" s="268">
        <v>4750</v>
      </c>
      <c r="I646" s="268"/>
      <c r="J646" s="268"/>
      <c r="K646" s="75" t="s">
        <v>1239</v>
      </c>
      <c r="L646" s="75" t="s">
        <v>1240</v>
      </c>
      <c r="M646" s="75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  <c r="BY646" s="42"/>
      <c r="BZ646" s="42"/>
      <c r="CA646" s="42"/>
      <c r="CB646" s="42"/>
      <c r="CC646" s="42"/>
      <c r="CD646" s="42"/>
      <c r="CE646" s="42"/>
      <c r="CF646" s="42"/>
      <c r="CG646" s="42"/>
      <c r="CH646" s="42"/>
      <c r="CI646" s="42"/>
      <c r="CJ646" s="42"/>
      <c r="CK646" s="42"/>
      <c r="CL646" s="42"/>
      <c r="CM646" s="42"/>
      <c r="CN646" s="42"/>
      <c r="CO646" s="42"/>
      <c r="CP646" s="42"/>
      <c r="CQ646" s="42"/>
      <c r="CR646" s="42"/>
      <c r="CS646" s="42"/>
      <c r="CT646" s="42"/>
      <c r="CU646" s="42"/>
      <c r="CV646" s="42"/>
      <c r="CW646" s="42"/>
      <c r="CX646" s="42"/>
      <c r="CY646" s="42"/>
      <c r="CZ646" s="42"/>
      <c r="DA646" s="42"/>
      <c r="DB646" s="42"/>
      <c r="DC646" s="42"/>
      <c r="DD646" s="42"/>
      <c r="DE646" s="42"/>
      <c r="DF646" s="42"/>
      <c r="DG646" s="42"/>
      <c r="DH646" s="42"/>
      <c r="DI646" s="42"/>
      <c r="DJ646" s="42"/>
      <c r="DK646" s="42"/>
    </row>
    <row r="647" spans="1:115" s="74" customFormat="1" ht="60" customHeight="1">
      <c r="A647" s="231"/>
      <c r="B647" s="4">
        <v>8</v>
      </c>
      <c r="C647" s="77" t="s">
        <v>1241</v>
      </c>
      <c r="D647" s="77" t="s">
        <v>1242</v>
      </c>
      <c r="E647" s="77" t="s">
        <v>1243</v>
      </c>
      <c r="F647" s="77" t="s">
        <v>1244</v>
      </c>
      <c r="G647" s="77" t="s">
        <v>1245</v>
      </c>
      <c r="H647" s="269">
        <v>10100</v>
      </c>
      <c r="I647" s="269"/>
      <c r="J647" s="269"/>
      <c r="K647" s="77" t="s">
        <v>1239</v>
      </c>
      <c r="L647" s="77" t="s">
        <v>1246</v>
      </c>
      <c r="M647" s="77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1"/>
      <c r="CA647" s="41"/>
      <c r="CB647" s="41"/>
      <c r="CC647" s="41"/>
      <c r="CD647" s="41"/>
      <c r="CE647" s="41"/>
      <c r="CF647" s="41"/>
      <c r="CG647" s="41"/>
      <c r="CH647" s="41"/>
      <c r="CI647" s="41"/>
      <c r="CJ647" s="41"/>
      <c r="CK647" s="41"/>
      <c r="CL647" s="41"/>
      <c r="CM647" s="41"/>
      <c r="CN647" s="41"/>
      <c r="CO647" s="41"/>
      <c r="CP647" s="41"/>
      <c r="CQ647" s="41"/>
      <c r="CR647" s="41"/>
      <c r="CS647" s="41"/>
      <c r="CT647" s="41"/>
      <c r="CU647" s="41"/>
      <c r="CV647" s="41"/>
      <c r="CW647" s="41"/>
      <c r="CX647" s="41"/>
      <c r="CY647" s="41"/>
      <c r="CZ647" s="41"/>
      <c r="DA647" s="41"/>
      <c r="DB647" s="41"/>
      <c r="DC647" s="41"/>
      <c r="DD647" s="41"/>
      <c r="DE647" s="41"/>
      <c r="DF647" s="41"/>
      <c r="DG647" s="41"/>
      <c r="DH647" s="41"/>
      <c r="DI647" s="41"/>
      <c r="DJ647" s="41"/>
      <c r="DK647" s="41"/>
    </row>
    <row r="648" spans="1:115" s="74" customFormat="1" ht="60" customHeight="1">
      <c r="A648" s="231"/>
      <c r="B648" s="4">
        <v>9</v>
      </c>
      <c r="C648" s="77" t="s">
        <v>1247</v>
      </c>
      <c r="D648" s="77" t="s">
        <v>1248</v>
      </c>
      <c r="E648" s="77" t="s">
        <v>1249</v>
      </c>
      <c r="F648" s="77" t="s">
        <v>1250</v>
      </c>
      <c r="G648" s="77" t="s">
        <v>1216</v>
      </c>
      <c r="H648" s="269">
        <v>5200</v>
      </c>
      <c r="I648" s="269"/>
      <c r="J648" s="270"/>
      <c r="K648" s="77" t="s">
        <v>1239</v>
      </c>
      <c r="L648" s="77" t="s">
        <v>1251</v>
      </c>
      <c r="M648" s="77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1"/>
      <c r="CA648" s="41"/>
      <c r="CB648" s="41"/>
      <c r="CC648" s="41"/>
      <c r="CD648" s="41"/>
      <c r="CE648" s="41"/>
      <c r="CF648" s="41"/>
      <c r="CG648" s="41"/>
      <c r="CH648" s="41"/>
      <c r="CI648" s="41"/>
      <c r="CJ648" s="41"/>
      <c r="CK648" s="41"/>
      <c r="CL648" s="41"/>
      <c r="CM648" s="41"/>
      <c r="CN648" s="41"/>
      <c r="CO648" s="41"/>
      <c r="CP648" s="41"/>
      <c r="CQ648" s="41"/>
      <c r="CR648" s="41"/>
      <c r="CS648" s="41"/>
      <c r="CT648" s="41"/>
      <c r="CU648" s="41"/>
      <c r="CV648" s="41"/>
      <c r="CW648" s="41"/>
      <c r="CX648" s="41"/>
      <c r="CY648" s="41"/>
      <c r="CZ648" s="41"/>
      <c r="DA648" s="41"/>
      <c r="DB648" s="41"/>
      <c r="DC648" s="41"/>
      <c r="DD648" s="41"/>
      <c r="DE648" s="41"/>
      <c r="DF648" s="41"/>
      <c r="DG648" s="41"/>
      <c r="DH648" s="41"/>
      <c r="DI648" s="41"/>
      <c r="DJ648" s="41"/>
      <c r="DK648" s="41"/>
    </row>
    <row r="649" spans="1:115" s="4" customFormat="1" ht="60" customHeight="1">
      <c r="A649" s="43"/>
      <c r="B649" s="4">
        <v>10</v>
      </c>
      <c r="C649" s="4" t="s">
        <v>1252</v>
      </c>
      <c r="D649" s="4" t="s">
        <v>1253</v>
      </c>
      <c r="E649" s="4" t="s">
        <v>1254</v>
      </c>
      <c r="F649" s="4" t="s">
        <v>1255</v>
      </c>
      <c r="G649" s="4" t="s">
        <v>1256</v>
      </c>
      <c r="H649" s="267">
        <v>10546</v>
      </c>
      <c r="I649" s="267"/>
      <c r="J649" s="267"/>
      <c r="K649" s="4" t="s">
        <v>1239</v>
      </c>
      <c r="L649" s="4" t="s">
        <v>1257</v>
      </c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  <c r="AG649" s="78"/>
      <c r="AH649" s="78"/>
      <c r="AI649" s="78"/>
      <c r="AJ649" s="78"/>
      <c r="AK649" s="78"/>
      <c r="AL649" s="78"/>
      <c r="AM649" s="78"/>
      <c r="AN649" s="78"/>
      <c r="AO649" s="78"/>
      <c r="AP649" s="78"/>
      <c r="AQ649" s="78"/>
      <c r="AR649" s="78"/>
      <c r="AS649" s="78"/>
      <c r="AT649" s="78"/>
      <c r="AU649" s="78"/>
      <c r="AV649" s="78"/>
      <c r="AW649" s="78"/>
      <c r="AX649" s="78"/>
      <c r="AY649" s="78"/>
      <c r="AZ649" s="78"/>
      <c r="BA649" s="78"/>
      <c r="BB649" s="78"/>
      <c r="BC649" s="78"/>
      <c r="BD649" s="78"/>
      <c r="BE649" s="78"/>
      <c r="BF649" s="78"/>
      <c r="BG649" s="78"/>
      <c r="BH649" s="78"/>
      <c r="BI649" s="78"/>
      <c r="BJ649" s="78"/>
      <c r="BK649" s="78"/>
      <c r="BL649" s="78"/>
      <c r="BM649" s="78"/>
      <c r="BN649" s="78"/>
      <c r="BO649" s="78"/>
      <c r="BP649" s="78"/>
      <c r="BQ649" s="78"/>
      <c r="BR649" s="78"/>
      <c r="BS649" s="78"/>
      <c r="BT649" s="78"/>
      <c r="BU649" s="78"/>
      <c r="BV649" s="78"/>
      <c r="BW649" s="78"/>
      <c r="BX649" s="78"/>
      <c r="BY649" s="78"/>
      <c r="BZ649" s="78"/>
      <c r="CA649" s="78"/>
      <c r="CB649" s="78"/>
      <c r="CC649" s="78"/>
      <c r="CD649" s="78"/>
      <c r="CE649" s="78"/>
      <c r="CF649" s="78"/>
      <c r="CG649" s="78"/>
      <c r="CH649" s="78"/>
      <c r="CI649" s="78"/>
      <c r="CJ649" s="78"/>
      <c r="CK649" s="78"/>
      <c r="CL649" s="78"/>
      <c r="CM649" s="78"/>
      <c r="CN649" s="78"/>
      <c r="CO649" s="78"/>
      <c r="CP649" s="78"/>
      <c r="CQ649" s="78"/>
      <c r="CR649" s="78"/>
      <c r="CS649" s="78"/>
      <c r="CT649" s="78"/>
      <c r="CU649" s="78"/>
      <c r="CV649" s="78"/>
      <c r="CW649" s="78"/>
      <c r="CX649" s="78"/>
      <c r="CY649" s="78"/>
      <c r="CZ649" s="78"/>
      <c r="DA649" s="78"/>
      <c r="DB649" s="78"/>
      <c r="DC649" s="78"/>
      <c r="DD649" s="78"/>
      <c r="DE649" s="78"/>
      <c r="DF649" s="78"/>
      <c r="DG649" s="78"/>
      <c r="DH649" s="78"/>
      <c r="DI649" s="78"/>
      <c r="DJ649" s="78"/>
      <c r="DK649" s="78"/>
    </row>
    <row r="650" spans="1:115" s="4" customFormat="1" ht="60" customHeight="1">
      <c r="A650" s="43"/>
      <c r="B650" s="4">
        <v>11</v>
      </c>
      <c r="C650" s="4" t="s">
        <v>1258</v>
      </c>
      <c r="D650" s="4" t="s">
        <v>1259</v>
      </c>
      <c r="E650" s="4" t="s">
        <v>1260</v>
      </c>
      <c r="F650" s="4" t="s">
        <v>1261</v>
      </c>
      <c r="G650" s="4" t="s">
        <v>1262</v>
      </c>
      <c r="H650" s="267">
        <v>17300</v>
      </c>
      <c r="I650" s="267"/>
      <c r="J650" s="267"/>
      <c r="K650" s="4" t="s">
        <v>1263</v>
      </c>
      <c r="L650" s="4" t="s">
        <v>1264</v>
      </c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  <c r="AG650" s="78"/>
      <c r="AH650" s="78"/>
      <c r="AI650" s="78"/>
      <c r="AJ650" s="78"/>
      <c r="AK650" s="78"/>
      <c r="AL650" s="78"/>
      <c r="AM650" s="78"/>
      <c r="AN650" s="78"/>
      <c r="AO650" s="78"/>
      <c r="AP650" s="78"/>
      <c r="AQ650" s="78"/>
      <c r="AR650" s="78"/>
      <c r="AS650" s="78"/>
      <c r="AT650" s="78"/>
      <c r="AU650" s="78"/>
      <c r="AV650" s="78"/>
      <c r="AW650" s="78"/>
      <c r="AX650" s="78"/>
      <c r="AY650" s="78"/>
      <c r="AZ650" s="78"/>
      <c r="BA650" s="78"/>
      <c r="BB650" s="78"/>
      <c r="BC650" s="78"/>
      <c r="BD650" s="78"/>
      <c r="BE650" s="78"/>
      <c r="BF650" s="78"/>
      <c r="BG650" s="78"/>
      <c r="BH650" s="78"/>
      <c r="BI650" s="78"/>
      <c r="BJ650" s="78"/>
      <c r="BK650" s="78"/>
      <c r="BL650" s="78"/>
      <c r="BM650" s="78"/>
      <c r="BN650" s="78"/>
      <c r="BO650" s="78"/>
      <c r="BP650" s="78"/>
      <c r="BQ650" s="78"/>
      <c r="BR650" s="78"/>
      <c r="BS650" s="78"/>
      <c r="BT650" s="78"/>
      <c r="BU650" s="78"/>
      <c r="BV650" s="78"/>
      <c r="BW650" s="78"/>
      <c r="BX650" s="78"/>
      <c r="BY650" s="78"/>
      <c r="BZ650" s="78"/>
      <c r="CA650" s="78"/>
      <c r="CB650" s="78"/>
      <c r="CC650" s="78"/>
      <c r="CD650" s="78"/>
      <c r="CE650" s="78"/>
      <c r="CF650" s="78"/>
      <c r="CG650" s="78"/>
      <c r="CH650" s="78"/>
      <c r="CI650" s="78"/>
      <c r="CJ650" s="78"/>
      <c r="CK650" s="78"/>
      <c r="CL650" s="78"/>
      <c r="CM650" s="78"/>
      <c r="CN650" s="78"/>
      <c r="CO650" s="78"/>
      <c r="CP650" s="78"/>
      <c r="CQ650" s="78"/>
      <c r="CR650" s="78"/>
      <c r="CS650" s="78"/>
      <c r="CT650" s="78"/>
      <c r="CU650" s="78"/>
      <c r="CV650" s="78"/>
      <c r="CW650" s="78"/>
      <c r="CX650" s="78"/>
      <c r="CY650" s="78"/>
      <c r="CZ650" s="78"/>
      <c r="DA650" s="78"/>
      <c r="DB650" s="78"/>
      <c r="DC650" s="78"/>
      <c r="DD650" s="78"/>
      <c r="DE650" s="78"/>
      <c r="DF650" s="78"/>
      <c r="DG650" s="78"/>
      <c r="DH650" s="78"/>
      <c r="DI650" s="78"/>
      <c r="DJ650" s="78"/>
      <c r="DK650" s="78"/>
    </row>
    <row r="651" spans="1:115" s="4" customFormat="1" ht="60" customHeight="1">
      <c r="A651" s="43"/>
      <c r="B651" s="4">
        <v>12</v>
      </c>
      <c r="C651" s="4" t="s">
        <v>1265</v>
      </c>
      <c r="D651" s="4" t="s">
        <v>1259</v>
      </c>
      <c r="E651" s="4" t="s">
        <v>1266</v>
      </c>
      <c r="F651" s="4" t="s">
        <v>1267</v>
      </c>
      <c r="G651" s="4" t="s">
        <v>1268</v>
      </c>
      <c r="H651" s="267">
        <v>22330</v>
      </c>
      <c r="I651" s="267"/>
      <c r="J651" s="267"/>
      <c r="K651" s="4" t="s">
        <v>1263</v>
      </c>
      <c r="L651" s="4" t="s">
        <v>1269</v>
      </c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  <c r="AH651" s="78"/>
      <c r="AI651" s="78"/>
      <c r="AJ651" s="78"/>
      <c r="AK651" s="78"/>
      <c r="AL651" s="78"/>
      <c r="AM651" s="78"/>
      <c r="AN651" s="78"/>
      <c r="AO651" s="78"/>
      <c r="AP651" s="78"/>
      <c r="AQ651" s="78"/>
      <c r="AR651" s="78"/>
      <c r="AS651" s="78"/>
      <c r="AT651" s="78"/>
      <c r="AU651" s="78"/>
      <c r="AV651" s="78"/>
      <c r="AW651" s="78"/>
      <c r="AX651" s="78"/>
      <c r="AY651" s="78"/>
      <c r="AZ651" s="78"/>
      <c r="BA651" s="78"/>
      <c r="BB651" s="78"/>
      <c r="BC651" s="78"/>
      <c r="BD651" s="78"/>
      <c r="BE651" s="78"/>
      <c r="BF651" s="78"/>
      <c r="BG651" s="78"/>
      <c r="BH651" s="78"/>
      <c r="BI651" s="78"/>
      <c r="BJ651" s="78"/>
      <c r="BK651" s="78"/>
      <c r="BL651" s="78"/>
      <c r="BM651" s="78"/>
      <c r="BN651" s="78"/>
      <c r="BO651" s="78"/>
      <c r="BP651" s="78"/>
      <c r="BQ651" s="78"/>
      <c r="BR651" s="78"/>
      <c r="BS651" s="78"/>
      <c r="BT651" s="78"/>
      <c r="BU651" s="78"/>
      <c r="BV651" s="78"/>
      <c r="BW651" s="78"/>
      <c r="BX651" s="78"/>
      <c r="BY651" s="78"/>
      <c r="BZ651" s="78"/>
      <c r="CA651" s="78"/>
      <c r="CB651" s="78"/>
      <c r="CC651" s="78"/>
      <c r="CD651" s="78"/>
      <c r="CE651" s="78"/>
      <c r="CF651" s="78"/>
      <c r="CG651" s="78"/>
      <c r="CH651" s="78"/>
      <c r="CI651" s="78"/>
      <c r="CJ651" s="78"/>
      <c r="CK651" s="78"/>
      <c r="CL651" s="78"/>
      <c r="CM651" s="78"/>
      <c r="CN651" s="78"/>
      <c r="CO651" s="78"/>
      <c r="CP651" s="78"/>
      <c r="CQ651" s="78"/>
      <c r="CR651" s="78"/>
      <c r="CS651" s="78"/>
      <c r="CT651" s="78"/>
      <c r="CU651" s="78"/>
      <c r="CV651" s="78"/>
      <c r="CW651" s="78"/>
      <c r="CX651" s="78"/>
      <c r="CY651" s="78"/>
      <c r="CZ651" s="78"/>
      <c r="DA651" s="78"/>
      <c r="DB651" s="78"/>
      <c r="DC651" s="78"/>
      <c r="DD651" s="78"/>
      <c r="DE651" s="78"/>
      <c r="DF651" s="78"/>
      <c r="DG651" s="78"/>
      <c r="DH651" s="78"/>
      <c r="DI651" s="78"/>
      <c r="DJ651" s="78"/>
      <c r="DK651" s="78"/>
    </row>
    <row r="652" spans="1:115" s="4" customFormat="1" ht="60" customHeight="1">
      <c r="A652" s="43"/>
      <c r="B652" s="4">
        <v>13</v>
      </c>
      <c r="C652" s="4" t="s">
        <v>1270</v>
      </c>
      <c r="D652" s="4" t="s">
        <v>1271</v>
      </c>
      <c r="E652" s="4" t="s">
        <v>1272</v>
      </c>
      <c r="F652" s="4" t="s">
        <v>1273</v>
      </c>
      <c r="G652" s="4" t="s">
        <v>1274</v>
      </c>
      <c r="H652" s="267">
        <v>19497</v>
      </c>
      <c r="I652" s="267"/>
      <c r="J652" s="267"/>
      <c r="K652" s="4" t="s">
        <v>1263</v>
      </c>
      <c r="L652" s="4" t="s">
        <v>1275</v>
      </c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  <c r="AG652" s="78"/>
      <c r="AH652" s="78"/>
      <c r="AI652" s="78"/>
      <c r="AJ652" s="78"/>
      <c r="AK652" s="78"/>
      <c r="AL652" s="78"/>
      <c r="AM652" s="78"/>
      <c r="AN652" s="78"/>
      <c r="AO652" s="78"/>
      <c r="AP652" s="78"/>
      <c r="AQ652" s="78"/>
      <c r="AR652" s="78"/>
      <c r="AS652" s="78"/>
      <c r="AT652" s="78"/>
      <c r="AU652" s="78"/>
      <c r="AV652" s="78"/>
      <c r="AW652" s="78"/>
      <c r="AX652" s="78"/>
      <c r="AY652" s="78"/>
      <c r="AZ652" s="78"/>
      <c r="BA652" s="78"/>
      <c r="BB652" s="78"/>
      <c r="BC652" s="78"/>
      <c r="BD652" s="78"/>
      <c r="BE652" s="78"/>
      <c r="BF652" s="78"/>
      <c r="BG652" s="78"/>
      <c r="BH652" s="78"/>
      <c r="BI652" s="78"/>
      <c r="BJ652" s="78"/>
      <c r="BK652" s="78"/>
      <c r="BL652" s="78"/>
      <c r="BM652" s="78"/>
      <c r="BN652" s="78"/>
      <c r="BO652" s="78"/>
      <c r="BP652" s="78"/>
      <c r="BQ652" s="78"/>
      <c r="BR652" s="78"/>
      <c r="BS652" s="78"/>
      <c r="BT652" s="78"/>
      <c r="BU652" s="78"/>
      <c r="BV652" s="78"/>
      <c r="BW652" s="78"/>
      <c r="BX652" s="78"/>
      <c r="BY652" s="78"/>
      <c r="BZ652" s="78"/>
      <c r="CA652" s="78"/>
      <c r="CB652" s="78"/>
      <c r="CC652" s="78"/>
      <c r="CD652" s="78"/>
      <c r="CE652" s="78"/>
      <c r="CF652" s="78"/>
      <c r="CG652" s="78"/>
      <c r="CH652" s="78"/>
      <c r="CI652" s="78"/>
      <c r="CJ652" s="78"/>
      <c r="CK652" s="78"/>
      <c r="CL652" s="78"/>
      <c r="CM652" s="78"/>
      <c r="CN652" s="78"/>
      <c r="CO652" s="78"/>
      <c r="CP652" s="78"/>
      <c r="CQ652" s="78"/>
      <c r="CR652" s="78"/>
      <c r="CS652" s="78"/>
      <c r="CT652" s="78"/>
      <c r="CU652" s="78"/>
      <c r="CV652" s="78"/>
      <c r="CW652" s="78"/>
      <c r="CX652" s="78"/>
      <c r="CY652" s="78"/>
      <c r="CZ652" s="78"/>
      <c r="DA652" s="78"/>
      <c r="DB652" s="78"/>
      <c r="DC652" s="78"/>
      <c r="DD652" s="78"/>
      <c r="DE652" s="78"/>
      <c r="DF652" s="78"/>
      <c r="DG652" s="78"/>
      <c r="DH652" s="78"/>
      <c r="DI652" s="78"/>
      <c r="DJ652" s="78"/>
      <c r="DK652" s="78"/>
    </row>
    <row r="653" spans="1:115" ht="60" customHeight="1">
      <c r="A653" s="97"/>
      <c r="B653" s="4">
        <v>14</v>
      </c>
      <c r="C653" s="4" t="s">
        <v>1276</v>
      </c>
      <c r="D653" s="4" t="s">
        <v>1277</v>
      </c>
      <c r="E653" s="4" t="s">
        <v>1278</v>
      </c>
      <c r="F653" s="18" t="s">
        <v>1279</v>
      </c>
      <c r="G653" s="4" t="s">
        <v>1280</v>
      </c>
      <c r="H653" s="267">
        <v>3200</v>
      </c>
      <c r="I653" s="246"/>
      <c r="J653" s="246"/>
      <c r="K653" s="4" t="s">
        <v>1281</v>
      </c>
      <c r="L653" s="18" t="s">
        <v>1282</v>
      </c>
      <c r="M653" s="6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</row>
    <row r="654" spans="1:115" ht="60" customHeight="1">
      <c r="A654" s="97"/>
      <c r="B654" s="4">
        <v>15</v>
      </c>
      <c r="C654" s="4" t="s">
        <v>1283</v>
      </c>
      <c r="D654" s="4" t="s">
        <v>1277</v>
      </c>
      <c r="E654" s="4" t="s">
        <v>1284</v>
      </c>
      <c r="F654" s="18" t="s">
        <v>1285</v>
      </c>
      <c r="G654" s="4" t="s">
        <v>1286</v>
      </c>
      <c r="H654" s="267">
        <v>7000</v>
      </c>
      <c r="I654" s="246"/>
      <c r="J654" s="246"/>
      <c r="K654" s="4" t="s">
        <v>1281</v>
      </c>
      <c r="L654" s="18" t="s">
        <v>1287</v>
      </c>
      <c r="M654" s="6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</row>
    <row r="655" spans="1:115" ht="60" customHeight="1">
      <c r="A655" s="97"/>
      <c r="B655" s="4">
        <v>16</v>
      </c>
      <c r="C655" s="4" t="s">
        <v>1288</v>
      </c>
      <c r="D655" s="4" t="s">
        <v>1289</v>
      </c>
      <c r="E655" s="4" t="s">
        <v>1290</v>
      </c>
      <c r="F655" s="18" t="s">
        <v>1291</v>
      </c>
      <c r="G655" s="4" t="s">
        <v>1292</v>
      </c>
      <c r="H655" s="267">
        <v>10200</v>
      </c>
      <c r="I655" s="246"/>
      <c r="J655" s="246"/>
      <c r="K655" s="4" t="s">
        <v>1281</v>
      </c>
      <c r="L655" s="18" t="s">
        <v>1293</v>
      </c>
      <c r="M655" s="6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</row>
    <row r="656" spans="1:115" ht="60" customHeight="1">
      <c r="A656" s="97"/>
      <c r="B656" s="4">
        <v>17</v>
      </c>
      <c r="C656" s="4" t="s">
        <v>1294</v>
      </c>
      <c r="D656" s="4" t="s">
        <v>1289</v>
      </c>
      <c r="E656" s="4" t="s">
        <v>1295</v>
      </c>
      <c r="F656" s="18" t="s">
        <v>1296</v>
      </c>
      <c r="G656" s="4" t="s">
        <v>1297</v>
      </c>
      <c r="H656" s="267">
        <v>200</v>
      </c>
      <c r="I656" s="246"/>
      <c r="J656" s="246"/>
      <c r="K656" s="4" t="s">
        <v>1281</v>
      </c>
      <c r="L656" s="18" t="s">
        <v>1298</v>
      </c>
      <c r="M656" s="6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</row>
    <row r="657" spans="1:115" ht="60" customHeight="1">
      <c r="A657" s="97"/>
      <c r="B657" s="4">
        <v>18</v>
      </c>
      <c r="C657" s="4" t="s">
        <v>1299</v>
      </c>
      <c r="D657" s="4" t="s">
        <v>1300</v>
      </c>
      <c r="E657" s="4" t="s">
        <v>1301</v>
      </c>
      <c r="F657" s="18" t="s">
        <v>1302</v>
      </c>
      <c r="G657" s="4" t="s">
        <v>1216</v>
      </c>
      <c r="H657" s="267">
        <v>5200</v>
      </c>
      <c r="I657" s="246"/>
      <c r="J657" s="246"/>
      <c r="K657" s="4" t="s">
        <v>1303</v>
      </c>
      <c r="L657" s="18" t="s">
        <v>1304</v>
      </c>
      <c r="M657" s="6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</row>
    <row r="658" spans="1:115" ht="60" customHeight="1">
      <c r="A658" s="97"/>
      <c r="B658" s="4">
        <v>19</v>
      </c>
      <c r="C658" s="4" t="s">
        <v>1305</v>
      </c>
      <c r="D658" s="4" t="s">
        <v>1306</v>
      </c>
      <c r="E658" s="4" t="s">
        <v>1307</v>
      </c>
      <c r="F658" s="18" t="s">
        <v>1308</v>
      </c>
      <c r="G658" s="4" t="s">
        <v>1309</v>
      </c>
      <c r="H658" s="267">
        <v>4800</v>
      </c>
      <c r="I658" s="246"/>
      <c r="J658" s="246"/>
      <c r="K658" s="4" t="s">
        <v>1303</v>
      </c>
      <c r="L658" s="18" t="s">
        <v>1310</v>
      </c>
      <c r="M658" s="6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</row>
    <row r="659" spans="1:115" ht="60" customHeight="1">
      <c r="A659" s="97"/>
      <c r="B659" s="4">
        <v>20</v>
      </c>
      <c r="C659" s="4" t="s">
        <v>1311</v>
      </c>
      <c r="D659" s="4" t="s">
        <v>1312</v>
      </c>
      <c r="E659" s="4" t="s">
        <v>1313</v>
      </c>
      <c r="F659" s="18" t="s">
        <v>1314</v>
      </c>
      <c r="G659" s="4" t="s">
        <v>1315</v>
      </c>
      <c r="H659" s="267">
        <v>5000</v>
      </c>
      <c r="I659" s="246"/>
      <c r="J659" s="246"/>
      <c r="K659" s="4" t="s">
        <v>1303</v>
      </c>
      <c r="L659" s="18" t="s">
        <v>1316</v>
      </c>
      <c r="M659" s="6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</row>
    <row r="660" spans="1:115" ht="60" customHeight="1">
      <c r="A660" s="97"/>
      <c r="B660" s="4">
        <v>21</v>
      </c>
      <c r="C660" s="4" t="s">
        <v>1317</v>
      </c>
      <c r="D660" s="4" t="s">
        <v>1318</v>
      </c>
      <c r="E660" s="4" t="s">
        <v>1319</v>
      </c>
      <c r="F660" s="18" t="s">
        <v>1320</v>
      </c>
      <c r="G660" s="4" t="s">
        <v>1315</v>
      </c>
      <c r="H660" s="267">
        <v>5000</v>
      </c>
      <c r="I660" s="246"/>
      <c r="J660" s="246"/>
      <c r="K660" s="4" t="s">
        <v>1303</v>
      </c>
      <c r="L660" s="18" t="s">
        <v>1321</v>
      </c>
      <c r="M660" s="6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</row>
    <row r="661" spans="1:115" ht="60" customHeight="1">
      <c r="A661" s="97"/>
      <c r="B661" s="4">
        <v>22</v>
      </c>
      <c r="C661" s="4" t="s">
        <v>1322</v>
      </c>
      <c r="D661" s="4" t="s">
        <v>1318</v>
      </c>
      <c r="E661" s="4" t="s">
        <v>1323</v>
      </c>
      <c r="F661" s="18" t="s">
        <v>1324</v>
      </c>
      <c r="G661" s="4" t="s">
        <v>1325</v>
      </c>
      <c r="H661" s="267">
        <v>2131</v>
      </c>
      <c r="I661" s="246"/>
      <c r="J661" s="246"/>
      <c r="K661" s="4" t="s">
        <v>1303</v>
      </c>
      <c r="L661" s="18" t="s">
        <v>1326</v>
      </c>
      <c r="M661" s="6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</row>
    <row r="662" spans="1:115" ht="60" customHeight="1">
      <c r="A662" s="97"/>
      <c r="B662" s="4">
        <v>23</v>
      </c>
      <c r="C662" s="4" t="s">
        <v>1327</v>
      </c>
      <c r="D662" s="4" t="s">
        <v>1318</v>
      </c>
      <c r="E662" s="4" t="s">
        <v>1328</v>
      </c>
      <c r="F662" s="18" t="s">
        <v>1329</v>
      </c>
      <c r="G662" s="4" t="s">
        <v>1297</v>
      </c>
      <c r="H662" s="267">
        <v>200</v>
      </c>
      <c r="I662" s="246"/>
      <c r="J662" s="246"/>
      <c r="K662" s="4" t="s">
        <v>1303</v>
      </c>
      <c r="L662" s="18" t="s">
        <v>1330</v>
      </c>
      <c r="M662" s="6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</row>
    <row r="663" spans="1:115" ht="60" customHeight="1">
      <c r="A663" s="97"/>
      <c r="B663" s="4">
        <v>24</v>
      </c>
      <c r="C663" s="4" t="s">
        <v>1327</v>
      </c>
      <c r="D663" s="4" t="s">
        <v>1318</v>
      </c>
      <c r="E663" s="4" t="s">
        <v>1331</v>
      </c>
      <c r="F663" s="18" t="s">
        <v>1332</v>
      </c>
      <c r="G663" s="4" t="s">
        <v>1333</v>
      </c>
      <c r="H663" s="267">
        <f>200+3900</f>
        <v>4100</v>
      </c>
      <c r="I663" s="246"/>
      <c r="J663" s="246"/>
      <c r="K663" s="4" t="s">
        <v>1303</v>
      </c>
      <c r="L663" s="18" t="s">
        <v>1334</v>
      </c>
      <c r="M663" s="6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</row>
    <row r="664" spans="1:115" ht="60" customHeight="1">
      <c r="A664" s="97"/>
      <c r="B664" s="4">
        <v>25</v>
      </c>
      <c r="C664" s="4" t="s">
        <v>1335</v>
      </c>
      <c r="D664" s="4" t="s">
        <v>1312</v>
      </c>
      <c r="E664" s="4" t="s">
        <v>1336</v>
      </c>
      <c r="F664" s="18" t="s">
        <v>1337</v>
      </c>
      <c r="G664" s="4" t="s">
        <v>1216</v>
      </c>
      <c r="H664" s="267">
        <v>5200</v>
      </c>
      <c r="I664" s="246"/>
      <c r="J664" s="246"/>
      <c r="K664" s="4" t="s">
        <v>1303</v>
      </c>
      <c r="L664" s="18" t="s">
        <v>1338</v>
      </c>
      <c r="M664" s="6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</row>
    <row r="665" spans="1:115" ht="60" customHeight="1">
      <c r="A665" s="97"/>
      <c r="B665" s="4">
        <v>26</v>
      </c>
      <c r="C665" s="4" t="s">
        <v>1335</v>
      </c>
      <c r="D665" s="4" t="s">
        <v>1312</v>
      </c>
      <c r="E665" s="4" t="s">
        <v>1339</v>
      </c>
      <c r="F665" s="18" t="s">
        <v>1340</v>
      </c>
      <c r="G665" s="4" t="s">
        <v>1341</v>
      </c>
      <c r="H665" s="267">
        <v>3000</v>
      </c>
      <c r="I665" s="246"/>
      <c r="J665" s="246"/>
      <c r="K665" s="4" t="s">
        <v>1303</v>
      </c>
      <c r="L665" s="18" t="s">
        <v>1342</v>
      </c>
      <c r="M665" s="6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</row>
    <row r="666" spans="1:115" ht="89.25" customHeight="1">
      <c r="A666" s="97"/>
      <c r="B666" s="4">
        <v>27</v>
      </c>
      <c r="C666" s="4" t="s">
        <v>1343</v>
      </c>
      <c r="D666" s="4" t="s">
        <v>1344</v>
      </c>
      <c r="E666" s="4" t="s">
        <v>1345</v>
      </c>
      <c r="F666" s="18" t="s">
        <v>1346</v>
      </c>
      <c r="G666" s="4" t="s">
        <v>1347</v>
      </c>
      <c r="H666" s="267">
        <f>83364+11750+19750</f>
        <v>114864</v>
      </c>
      <c r="I666" s="246"/>
      <c r="J666" s="246"/>
      <c r="K666" s="4" t="s">
        <v>1348</v>
      </c>
      <c r="L666" s="18" t="s">
        <v>1349</v>
      </c>
      <c r="M666" s="6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</row>
    <row r="667" spans="1:115" s="79" customFormat="1" ht="60" customHeight="1">
      <c r="A667" s="43" t="s">
        <v>1350</v>
      </c>
      <c r="B667" s="4">
        <v>28</v>
      </c>
      <c r="C667" s="4" t="s">
        <v>1230</v>
      </c>
      <c r="D667" s="4" t="s">
        <v>1231</v>
      </c>
      <c r="E667" s="4" t="s">
        <v>1351</v>
      </c>
      <c r="F667" s="18" t="s">
        <v>1352</v>
      </c>
      <c r="G667" s="4" t="s">
        <v>1353</v>
      </c>
      <c r="H667" s="267">
        <v>6780</v>
      </c>
      <c r="I667" s="267"/>
      <c r="J667" s="267"/>
      <c r="K667" s="4" t="s">
        <v>1354</v>
      </c>
      <c r="L667" s="18" t="s">
        <v>1355</v>
      </c>
      <c r="M667" s="4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  <c r="AH667" s="78"/>
      <c r="AI667" s="78"/>
      <c r="AJ667" s="78"/>
      <c r="AK667" s="78"/>
      <c r="AL667" s="78"/>
      <c r="AM667" s="78"/>
      <c r="AN667" s="78"/>
      <c r="AO667" s="78"/>
      <c r="AP667" s="78"/>
      <c r="AQ667" s="78"/>
      <c r="AR667" s="78"/>
      <c r="AS667" s="78"/>
      <c r="AT667" s="78"/>
      <c r="AU667" s="78"/>
      <c r="AV667" s="78"/>
      <c r="AW667" s="78"/>
      <c r="AX667" s="78"/>
      <c r="AY667" s="78"/>
      <c r="AZ667" s="78"/>
      <c r="BA667" s="78"/>
      <c r="BB667" s="78"/>
      <c r="BC667" s="78"/>
      <c r="BD667" s="78"/>
      <c r="BE667" s="78"/>
      <c r="BF667" s="78"/>
      <c r="BG667" s="78"/>
      <c r="BH667" s="78"/>
      <c r="BI667" s="78"/>
      <c r="BJ667" s="78"/>
      <c r="BK667" s="78"/>
      <c r="BL667" s="78"/>
      <c r="BM667" s="78"/>
      <c r="BN667" s="78"/>
      <c r="BO667" s="78"/>
      <c r="BP667" s="78"/>
      <c r="BQ667" s="78"/>
      <c r="BR667" s="78"/>
      <c r="BS667" s="78"/>
      <c r="BT667" s="78"/>
      <c r="BU667" s="78"/>
      <c r="BV667" s="78"/>
      <c r="BW667" s="78"/>
      <c r="BX667" s="78"/>
      <c r="BY667" s="78"/>
      <c r="BZ667" s="78"/>
      <c r="CA667" s="78"/>
      <c r="CB667" s="78"/>
      <c r="CC667" s="78"/>
      <c r="CD667" s="78"/>
      <c r="CE667" s="78"/>
      <c r="CF667" s="78"/>
      <c r="CG667" s="78"/>
      <c r="CH667" s="78"/>
      <c r="CI667" s="78"/>
      <c r="CJ667" s="78"/>
      <c r="CK667" s="78"/>
      <c r="CL667" s="78"/>
      <c r="CM667" s="78"/>
      <c r="CN667" s="78"/>
      <c r="CO667" s="78"/>
      <c r="CP667" s="78"/>
      <c r="CQ667" s="78"/>
      <c r="CR667" s="78"/>
      <c r="CS667" s="78"/>
      <c r="CT667" s="78"/>
      <c r="CU667" s="78"/>
      <c r="CV667" s="78"/>
      <c r="CW667" s="78"/>
      <c r="CX667" s="78"/>
      <c r="CY667" s="78"/>
      <c r="CZ667" s="78"/>
      <c r="DA667" s="78"/>
      <c r="DB667" s="78"/>
      <c r="DC667" s="78"/>
      <c r="DD667" s="78"/>
      <c r="DE667" s="78"/>
      <c r="DF667" s="78"/>
      <c r="DG667" s="78"/>
      <c r="DH667" s="78"/>
      <c r="DI667" s="78"/>
      <c r="DJ667" s="78"/>
      <c r="DK667" s="78"/>
    </row>
    <row r="668" spans="1:115" s="79" customFormat="1" ht="60" customHeight="1">
      <c r="A668" s="43"/>
      <c r="B668" s="4">
        <v>29</v>
      </c>
      <c r="C668" s="4" t="s">
        <v>1356</v>
      </c>
      <c r="D668" s="4" t="s">
        <v>1357</v>
      </c>
      <c r="E668" s="4" t="s">
        <v>1358</v>
      </c>
      <c r="F668" s="18" t="s">
        <v>1359</v>
      </c>
      <c r="G668" s="4" t="s">
        <v>1202</v>
      </c>
      <c r="H668" s="267">
        <v>5000</v>
      </c>
      <c r="I668" s="267"/>
      <c r="J668" s="267"/>
      <c r="K668" s="4" t="s">
        <v>1360</v>
      </c>
      <c r="L668" s="18" t="s">
        <v>1361</v>
      </c>
      <c r="M668" s="4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  <c r="AH668" s="78"/>
      <c r="AI668" s="78"/>
      <c r="AJ668" s="78"/>
      <c r="AK668" s="78"/>
      <c r="AL668" s="78"/>
      <c r="AM668" s="78"/>
      <c r="AN668" s="78"/>
      <c r="AO668" s="78"/>
      <c r="AP668" s="78"/>
      <c r="AQ668" s="78"/>
      <c r="AR668" s="78"/>
      <c r="AS668" s="78"/>
      <c r="AT668" s="78"/>
      <c r="AU668" s="78"/>
      <c r="AV668" s="78"/>
      <c r="AW668" s="78"/>
      <c r="AX668" s="78"/>
      <c r="AY668" s="78"/>
      <c r="AZ668" s="78"/>
      <c r="BA668" s="78"/>
      <c r="BB668" s="78"/>
      <c r="BC668" s="78"/>
      <c r="BD668" s="78"/>
      <c r="BE668" s="78"/>
      <c r="BF668" s="78"/>
      <c r="BG668" s="78"/>
      <c r="BH668" s="78"/>
      <c r="BI668" s="78"/>
      <c r="BJ668" s="78"/>
      <c r="BK668" s="78"/>
      <c r="BL668" s="78"/>
      <c r="BM668" s="78"/>
      <c r="BN668" s="78"/>
      <c r="BO668" s="78"/>
      <c r="BP668" s="78"/>
      <c r="BQ668" s="78"/>
      <c r="BR668" s="78"/>
      <c r="BS668" s="78"/>
      <c r="BT668" s="78"/>
      <c r="BU668" s="78"/>
      <c r="BV668" s="78"/>
      <c r="BW668" s="78"/>
      <c r="BX668" s="78"/>
      <c r="BY668" s="78"/>
      <c r="BZ668" s="78"/>
      <c r="CA668" s="78"/>
      <c r="CB668" s="78"/>
      <c r="CC668" s="78"/>
      <c r="CD668" s="78"/>
      <c r="CE668" s="78"/>
      <c r="CF668" s="78"/>
      <c r="CG668" s="78"/>
      <c r="CH668" s="78"/>
      <c r="CI668" s="78"/>
      <c r="CJ668" s="78"/>
      <c r="CK668" s="78"/>
      <c r="CL668" s="78"/>
      <c r="CM668" s="78"/>
      <c r="CN668" s="78"/>
      <c r="CO668" s="78"/>
      <c r="CP668" s="78"/>
      <c r="CQ668" s="78"/>
      <c r="CR668" s="78"/>
      <c r="CS668" s="78"/>
      <c r="CT668" s="78"/>
      <c r="CU668" s="78"/>
      <c r="CV668" s="78"/>
      <c r="CW668" s="78"/>
      <c r="CX668" s="78"/>
      <c r="CY668" s="78"/>
      <c r="CZ668" s="78"/>
      <c r="DA668" s="78"/>
      <c r="DB668" s="78"/>
      <c r="DC668" s="78"/>
      <c r="DD668" s="78"/>
      <c r="DE668" s="78"/>
      <c r="DF668" s="78"/>
      <c r="DG668" s="78"/>
      <c r="DH668" s="78"/>
      <c r="DI668" s="78"/>
      <c r="DJ668" s="78"/>
      <c r="DK668" s="78"/>
    </row>
    <row r="669" spans="1:115" s="79" customFormat="1" ht="60" customHeight="1">
      <c r="A669" s="43"/>
      <c r="B669" s="4">
        <v>30</v>
      </c>
      <c r="C669" s="4" t="s">
        <v>1362</v>
      </c>
      <c r="D669" s="4" t="s">
        <v>1363</v>
      </c>
      <c r="E669" s="4" t="s">
        <v>1364</v>
      </c>
      <c r="F669" s="18" t="s">
        <v>1365</v>
      </c>
      <c r="G669" s="4" t="s">
        <v>1366</v>
      </c>
      <c r="H669" s="267">
        <v>7200</v>
      </c>
      <c r="I669" s="267"/>
      <c r="J669" s="267"/>
      <c r="K669" s="4" t="s">
        <v>1367</v>
      </c>
      <c r="L669" s="18" t="s">
        <v>1368</v>
      </c>
      <c r="M669" s="4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  <c r="AG669" s="78"/>
      <c r="AH669" s="78"/>
      <c r="AI669" s="78"/>
      <c r="AJ669" s="78"/>
      <c r="AK669" s="78"/>
      <c r="AL669" s="78"/>
      <c r="AM669" s="78"/>
      <c r="AN669" s="78"/>
      <c r="AO669" s="78"/>
      <c r="AP669" s="78"/>
      <c r="AQ669" s="78"/>
      <c r="AR669" s="78"/>
      <c r="AS669" s="78"/>
      <c r="AT669" s="78"/>
      <c r="AU669" s="78"/>
      <c r="AV669" s="78"/>
      <c r="AW669" s="78"/>
      <c r="AX669" s="78"/>
      <c r="AY669" s="78"/>
      <c r="AZ669" s="78"/>
      <c r="BA669" s="78"/>
      <c r="BB669" s="78"/>
      <c r="BC669" s="78"/>
      <c r="BD669" s="78"/>
      <c r="BE669" s="78"/>
      <c r="BF669" s="78"/>
      <c r="BG669" s="78"/>
      <c r="BH669" s="78"/>
      <c r="BI669" s="78"/>
      <c r="BJ669" s="78"/>
      <c r="BK669" s="78"/>
      <c r="BL669" s="78"/>
      <c r="BM669" s="78"/>
      <c r="BN669" s="78"/>
      <c r="BO669" s="78"/>
      <c r="BP669" s="78"/>
      <c r="BQ669" s="78"/>
      <c r="BR669" s="78"/>
      <c r="BS669" s="78"/>
      <c r="BT669" s="78"/>
      <c r="BU669" s="78"/>
      <c r="BV669" s="78"/>
      <c r="BW669" s="78"/>
      <c r="BX669" s="78"/>
      <c r="BY669" s="78"/>
      <c r="BZ669" s="78"/>
      <c r="CA669" s="78"/>
      <c r="CB669" s="78"/>
      <c r="CC669" s="78"/>
      <c r="CD669" s="78"/>
      <c r="CE669" s="78"/>
      <c r="CF669" s="78"/>
      <c r="CG669" s="78"/>
      <c r="CH669" s="78"/>
      <c r="CI669" s="78"/>
      <c r="CJ669" s="78"/>
      <c r="CK669" s="78"/>
      <c r="CL669" s="78"/>
      <c r="CM669" s="78"/>
      <c r="CN669" s="78"/>
      <c r="CO669" s="78"/>
      <c r="CP669" s="78"/>
      <c r="CQ669" s="78"/>
      <c r="CR669" s="78"/>
      <c r="CS669" s="78"/>
      <c r="CT669" s="78"/>
      <c r="CU669" s="78"/>
      <c r="CV669" s="78"/>
      <c r="CW669" s="78"/>
      <c r="CX669" s="78"/>
      <c r="CY669" s="78"/>
      <c r="CZ669" s="78"/>
      <c r="DA669" s="78"/>
      <c r="DB669" s="78"/>
      <c r="DC669" s="78"/>
      <c r="DD669" s="78"/>
      <c r="DE669" s="78"/>
      <c r="DF669" s="78"/>
      <c r="DG669" s="78"/>
      <c r="DH669" s="78"/>
      <c r="DI669" s="78"/>
      <c r="DJ669" s="78"/>
      <c r="DK669" s="78"/>
    </row>
    <row r="670" spans="1:115" s="79" customFormat="1" ht="60" customHeight="1">
      <c r="A670" s="43"/>
      <c r="B670" s="4">
        <v>31</v>
      </c>
      <c r="C670" s="4" t="s">
        <v>1369</v>
      </c>
      <c r="D670" s="4" t="s">
        <v>1259</v>
      </c>
      <c r="E670" s="4" t="s">
        <v>1370</v>
      </c>
      <c r="F670" s="18" t="s">
        <v>1371</v>
      </c>
      <c r="G670" s="4" t="s">
        <v>1372</v>
      </c>
      <c r="H670" s="267">
        <v>3900</v>
      </c>
      <c r="I670" s="267"/>
      <c r="J670" s="267"/>
      <c r="K670" s="4" t="s">
        <v>1373</v>
      </c>
      <c r="L670" s="18" t="s">
        <v>1374</v>
      </c>
      <c r="M670" s="4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  <c r="AG670" s="78"/>
      <c r="AH670" s="78"/>
      <c r="AI670" s="78"/>
      <c r="AJ670" s="78"/>
      <c r="AK670" s="78"/>
      <c r="AL670" s="78"/>
      <c r="AM670" s="78"/>
      <c r="AN670" s="78"/>
      <c r="AO670" s="78"/>
      <c r="AP670" s="78"/>
      <c r="AQ670" s="78"/>
      <c r="AR670" s="78"/>
      <c r="AS670" s="78"/>
      <c r="AT670" s="78"/>
      <c r="AU670" s="78"/>
      <c r="AV670" s="78"/>
      <c r="AW670" s="78"/>
      <c r="AX670" s="78"/>
      <c r="AY670" s="78"/>
      <c r="AZ670" s="78"/>
      <c r="BA670" s="78"/>
      <c r="BB670" s="78"/>
      <c r="BC670" s="78"/>
      <c r="BD670" s="78"/>
      <c r="BE670" s="78"/>
      <c r="BF670" s="78"/>
      <c r="BG670" s="78"/>
      <c r="BH670" s="78"/>
      <c r="BI670" s="78"/>
      <c r="BJ670" s="78"/>
      <c r="BK670" s="78"/>
      <c r="BL670" s="78"/>
      <c r="BM670" s="78"/>
      <c r="BN670" s="78"/>
      <c r="BO670" s="78"/>
      <c r="BP670" s="78"/>
      <c r="BQ670" s="78"/>
      <c r="BR670" s="78"/>
      <c r="BS670" s="78"/>
      <c r="BT670" s="78"/>
      <c r="BU670" s="78"/>
      <c r="BV670" s="78"/>
      <c r="BW670" s="78"/>
      <c r="BX670" s="78"/>
      <c r="BY670" s="78"/>
      <c r="BZ670" s="78"/>
      <c r="CA670" s="78"/>
      <c r="CB670" s="78"/>
      <c r="CC670" s="78"/>
      <c r="CD670" s="78"/>
      <c r="CE670" s="78"/>
      <c r="CF670" s="78"/>
      <c r="CG670" s="78"/>
      <c r="CH670" s="78"/>
      <c r="CI670" s="78"/>
      <c r="CJ670" s="78"/>
      <c r="CK670" s="78"/>
      <c r="CL670" s="78"/>
      <c r="CM670" s="78"/>
      <c r="CN670" s="78"/>
      <c r="CO670" s="78"/>
      <c r="CP670" s="78"/>
      <c r="CQ670" s="78"/>
      <c r="CR670" s="78"/>
      <c r="CS670" s="78"/>
      <c r="CT670" s="78"/>
      <c r="CU670" s="78"/>
      <c r="CV670" s="78"/>
      <c r="CW670" s="78"/>
      <c r="CX670" s="78"/>
      <c r="CY670" s="78"/>
      <c r="CZ670" s="78"/>
      <c r="DA670" s="78"/>
      <c r="DB670" s="78"/>
      <c r="DC670" s="78"/>
      <c r="DD670" s="78"/>
      <c r="DE670" s="78"/>
      <c r="DF670" s="78"/>
      <c r="DG670" s="78"/>
      <c r="DH670" s="78"/>
      <c r="DI670" s="78"/>
      <c r="DJ670" s="78"/>
      <c r="DK670" s="78"/>
    </row>
    <row r="671" spans="1:115" s="79" customFormat="1" ht="60" customHeight="1">
      <c r="A671" s="152" t="s">
        <v>1375</v>
      </c>
      <c r="B671" s="4">
        <v>32</v>
      </c>
      <c r="C671" s="4" t="s">
        <v>1376</v>
      </c>
      <c r="D671" s="4" t="s">
        <v>1377</v>
      </c>
      <c r="E671" s="4" t="s">
        <v>1378</v>
      </c>
      <c r="F671" s="18" t="s">
        <v>1379</v>
      </c>
      <c r="G671" s="4" t="s">
        <v>1380</v>
      </c>
      <c r="H671" s="267">
        <v>200</v>
      </c>
      <c r="I671" s="267"/>
      <c r="J671" s="267"/>
      <c r="K671" s="4" t="s">
        <v>1381</v>
      </c>
      <c r="L671" s="18" t="s">
        <v>1382</v>
      </c>
      <c r="M671" s="4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78"/>
      <c r="AQ671" s="78"/>
      <c r="AR671" s="78"/>
      <c r="AS671" s="78"/>
      <c r="AT671" s="78"/>
      <c r="AU671" s="78"/>
      <c r="AV671" s="78"/>
      <c r="AW671" s="78"/>
      <c r="AX671" s="78"/>
      <c r="AY671" s="78"/>
      <c r="AZ671" s="78"/>
      <c r="BA671" s="78"/>
      <c r="BB671" s="78"/>
      <c r="BC671" s="78"/>
      <c r="BD671" s="78"/>
      <c r="BE671" s="78"/>
      <c r="BF671" s="78"/>
      <c r="BG671" s="78"/>
      <c r="BH671" s="78"/>
      <c r="BI671" s="78"/>
      <c r="BJ671" s="78"/>
      <c r="BK671" s="78"/>
      <c r="BL671" s="78"/>
      <c r="BM671" s="78"/>
      <c r="BN671" s="78"/>
      <c r="BO671" s="78"/>
      <c r="BP671" s="78"/>
      <c r="BQ671" s="78"/>
      <c r="BR671" s="78"/>
      <c r="BS671" s="78"/>
      <c r="BT671" s="78"/>
      <c r="BU671" s="78"/>
      <c r="BV671" s="78"/>
      <c r="BW671" s="78"/>
      <c r="BX671" s="78"/>
      <c r="BY671" s="78"/>
      <c r="BZ671" s="78"/>
      <c r="CA671" s="78"/>
      <c r="CB671" s="78"/>
      <c r="CC671" s="78"/>
      <c r="CD671" s="78"/>
      <c r="CE671" s="78"/>
      <c r="CF671" s="78"/>
      <c r="CG671" s="78"/>
      <c r="CH671" s="78"/>
      <c r="CI671" s="78"/>
      <c r="CJ671" s="78"/>
      <c r="CK671" s="78"/>
      <c r="CL671" s="78"/>
      <c r="CM671" s="78"/>
      <c r="CN671" s="78"/>
      <c r="CO671" s="78"/>
      <c r="CP671" s="78"/>
      <c r="CQ671" s="78"/>
      <c r="CR671" s="78"/>
      <c r="CS671" s="78"/>
      <c r="CT671" s="78"/>
      <c r="CU671" s="78"/>
      <c r="CV671" s="78"/>
      <c r="CW671" s="78"/>
      <c r="CX671" s="78"/>
      <c r="CY671" s="78"/>
      <c r="CZ671" s="78"/>
      <c r="DA671" s="78"/>
      <c r="DB671" s="78"/>
      <c r="DC671" s="78"/>
      <c r="DD671" s="78"/>
      <c r="DE671" s="78"/>
      <c r="DF671" s="78"/>
      <c r="DG671" s="78"/>
      <c r="DH671" s="78"/>
      <c r="DI671" s="78"/>
      <c r="DJ671" s="78"/>
      <c r="DK671" s="78"/>
    </row>
    <row r="672" spans="1:115" s="74" customFormat="1" ht="60" customHeight="1">
      <c r="A672" s="43" t="s">
        <v>1383</v>
      </c>
      <c r="B672" s="4">
        <v>33</v>
      </c>
      <c r="C672" s="18" t="s">
        <v>1384</v>
      </c>
      <c r="D672" s="18" t="s">
        <v>1385</v>
      </c>
      <c r="E672" s="18" t="s">
        <v>1386</v>
      </c>
      <c r="F672" s="18" t="s">
        <v>1387</v>
      </c>
      <c r="G672" s="4" t="s">
        <v>1388</v>
      </c>
      <c r="H672" s="267">
        <v>1800</v>
      </c>
      <c r="I672" s="267"/>
      <c r="J672" s="267"/>
      <c r="K672" s="4" t="s">
        <v>1389</v>
      </c>
      <c r="L672" s="18" t="s">
        <v>1390</v>
      </c>
      <c r="M672" s="4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1"/>
      <c r="CA672" s="41"/>
      <c r="CB672" s="41"/>
      <c r="CC672" s="41"/>
      <c r="CD672" s="41"/>
      <c r="CE672" s="41"/>
      <c r="CF672" s="41"/>
      <c r="CG672" s="41"/>
      <c r="CH672" s="41"/>
      <c r="CI672" s="41"/>
      <c r="CJ672" s="41"/>
      <c r="CK672" s="41"/>
      <c r="CL672" s="41"/>
      <c r="CM672" s="41"/>
      <c r="CN672" s="41"/>
      <c r="CO672" s="41"/>
      <c r="CP672" s="41"/>
      <c r="CQ672" s="41"/>
      <c r="CR672" s="41"/>
      <c r="CS672" s="41"/>
      <c r="CT672" s="41"/>
      <c r="CU672" s="41"/>
      <c r="CV672" s="41"/>
      <c r="CW672" s="41"/>
      <c r="CX672" s="41"/>
      <c r="CY672" s="41"/>
      <c r="CZ672" s="41"/>
      <c r="DA672" s="41"/>
      <c r="DB672" s="41"/>
      <c r="DC672" s="41"/>
      <c r="DD672" s="41"/>
      <c r="DE672" s="41"/>
      <c r="DF672" s="41"/>
      <c r="DG672" s="41"/>
      <c r="DH672" s="41"/>
      <c r="DI672" s="41"/>
      <c r="DJ672" s="41"/>
      <c r="DK672" s="41"/>
    </row>
    <row r="673" spans="1:115" s="74" customFormat="1" ht="60" customHeight="1">
      <c r="A673" s="43"/>
      <c r="B673" s="4">
        <v>34</v>
      </c>
      <c r="C673" s="18" t="s">
        <v>1391</v>
      </c>
      <c r="D673" s="18" t="s">
        <v>1392</v>
      </c>
      <c r="E673" s="18" t="s">
        <v>1393</v>
      </c>
      <c r="F673" s="18" t="s">
        <v>1394</v>
      </c>
      <c r="G673" s="4" t="s">
        <v>1202</v>
      </c>
      <c r="H673" s="267">
        <v>5000</v>
      </c>
      <c r="I673" s="267"/>
      <c r="J673" s="267"/>
      <c r="K673" s="4" t="s">
        <v>1239</v>
      </c>
      <c r="L673" s="18" t="s">
        <v>1395</v>
      </c>
      <c r="M673" s="4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  <c r="BT673" s="41"/>
      <c r="BU673" s="41"/>
      <c r="BV673" s="41"/>
      <c r="BW673" s="41"/>
      <c r="BX673" s="41"/>
      <c r="BY673" s="41"/>
      <c r="BZ673" s="41"/>
      <c r="CA673" s="41"/>
      <c r="CB673" s="41"/>
      <c r="CC673" s="41"/>
      <c r="CD673" s="41"/>
      <c r="CE673" s="41"/>
      <c r="CF673" s="41"/>
      <c r="CG673" s="41"/>
      <c r="CH673" s="41"/>
      <c r="CI673" s="41"/>
      <c r="CJ673" s="41"/>
      <c r="CK673" s="41"/>
      <c r="CL673" s="41"/>
      <c r="CM673" s="41"/>
      <c r="CN673" s="41"/>
      <c r="CO673" s="41"/>
      <c r="CP673" s="41"/>
      <c r="CQ673" s="41"/>
      <c r="CR673" s="41"/>
      <c r="CS673" s="41"/>
      <c r="CT673" s="41"/>
      <c r="CU673" s="41"/>
      <c r="CV673" s="41"/>
      <c r="CW673" s="41"/>
      <c r="CX673" s="41"/>
      <c r="CY673" s="41"/>
      <c r="CZ673" s="41"/>
      <c r="DA673" s="41"/>
      <c r="DB673" s="41"/>
      <c r="DC673" s="41"/>
      <c r="DD673" s="41"/>
      <c r="DE673" s="41"/>
      <c r="DF673" s="41"/>
      <c r="DG673" s="41"/>
      <c r="DH673" s="41"/>
      <c r="DI673" s="41"/>
      <c r="DJ673" s="41"/>
      <c r="DK673" s="41"/>
    </row>
    <row r="674" spans="1:115" s="34" customFormat="1" ht="60" customHeight="1">
      <c r="A674" s="43"/>
      <c r="B674" s="4">
        <v>35</v>
      </c>
      <c r="C674" s="18" t="s">
        <v>1396</v>
      </c>
      <c r="D674" s="18" t="s">
        <v>1397</v>
      </c>
      <c r="E674" s="18" t="s">
        <v>1398</v>
      </c>
      <c r="F674" s="18" t="s">
        <v>1399</v>
      </c>
      <c r="G674" s="4" t="s">
        <v>1280</v>
      </c>
      <c r="H674" s="267">
        <v>3200</v>
      </c>
      <c r="I674" s="267"/>
      <c r="J674" s="267"/>
      <c r="K674" s="4" t="s">
        <v>1400</v>
      </c>
      <c r="L674" s="18" t="s">
        <v>1401</v>
      </c>
      <c r="M674" s="4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  <c r="BT674" s="41"/>
      <c r="BU674" s="41"/>
      <c r="BV674" s="41"/>
      <c r="BW674" s="41"/>
      <c r="BX674" s="41"/>
      <c r="BY674" s="41"/>
      <c r="BZ674" s="41"/>
      <c r="CA674" s="41"/>
      <c r="CB674" s="41"/>
      <c r="CC674" s="41"/>
      <c r="CD674" s="41"/>
      <c r="CE674" s="41"/>
      <c r="CF674" s="41"/>
      <c r="CG674" s="41"/>
      <c r="CH674" s="41"/>
      <c r="CI674" s="41"/>
      <c r="CJ674" s="41"/>
      <c r="CK674" s="41"/>
      <c r="CL674" s="41"/>
      <c r="CM674" s="41"/>
      <c r="CN674" s="41"/>
      <c r="CO674" s="41"/>
      <c r="CP674" s="41"/>
      <c r="CQ674" s="41"/>
      <c r="CR674" s="41"/>
      <c r="CS674" s="41"/>
      <c r="CT674" s="41"/>
      <c r="CU674" s="41"/>
      <c r="CV674" s="41"/>
      <c r="CW674" s="41"/>
      <c r="CX674" s="41"/>
      <c r="CY674" s="41"/>
      <c r="CZ674" s="41"/>
      <c r="DA674" s="41"/>
      <c r="DB674" s="41"/>
      <c r="DC674" s="41"/>
      <c r="DD674" s="41"/>
      <c r="DE674" s="41"/>
      <c r="DF674" s="41"/>
      <c r="DG674" s="41"/>
      <c r="DH674" s="41"/>
      <c r="DI674" s="41"/>
      <c r="DJ674" s="41"/>
      <c r="DK674" s="41"/>
    </row>
    <row r="675" spans="1:115" s="34" customFormat="1" ht="60" customHeight="1">
      <c r="A675" s="43"/>
      <c r="B675" s="4">
        <v>36</v>
      </c>
      <c r="C675" s="18" t="s">
        <v>1384</v>
      </c>
      <c r="D675" s="18" t="s">
        <v>1385</v>
      </c>
      <c r="E675" s="18" t="s">
        <v>1402</v>
      </c>
      <c r="F675" s="18" t="s">
        <v>1403</v>
      </c>
      <c r="G675" s="4" t="s">
        <v>1404</v>
      </c>
      <c r="H675" s="267">
        <v>1150</v>
      </c>
      <c r="I675" s="267"/>
      <c r="J675" s="267"/>
      <c r="K675" s="4" t="s">
        <v>1389</v>
      </c>
      <c r="L675" s="18" t="s">
        <v>1405</v>
      </c>
      <c r="M675" s="4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  <c r="BW675" s="41"/>
      <c r="BX675" s="41"/>
      <c r="BY675" s="41"/>
      <c r="BZ675" s="41"/>
      <c r="CA675" s="41"/>
      <c r="CB675" s="41"/>
      <c r="CC675" s="41"/>
      <c r="CD675" s="41"/>
      <c r="CE675" s="41"/>
      <c r="CF675" s="41"/>
      <c r="CG675" s="41"/>
      <c r="CH675" s="41"/>
      <c r="CI675" s="41"/>
      <c r="CJ675" s="41"/>
      <c r="CK675" s="41"/>
      <c r="CL675" s="41"/>
      <c r="CM675" s="41"/>
      <c r="CN675" s="41"/>
      <c r="CO675" s="41"/>
      <c r="CP675" s="41"/>
      <c r="CQ675" s="41"/>
      <c r="CR675" s="41"/>
      <c r="CS675" s="41"/>
      <c r="CT675" s="41"/>
      <c r="CU675" s="41"/>
      <c r="CV675" s="41"/>
      <c r="CW675" s="41"/>
      <c r="CX675" s="41"/>
      <c r="CY675" s="41"/>
      <c r="CZ675" s="41"/>
      <c r="DA675" s="41"/>
      <c r="DB675" s="41"/>
      <c r="DC675" s="41"/>
      <c r="DD675" s="41"/>
      <c r="DE675" s="41"/>
      <c r="DF675" s="41"/>
      <c r="DG675" s="41"/>
      <c r="DH675" s="41"/>
      <c r="DI675" s="41"/>
      <c r="DJ675" s="41"/>
      <c r="DK675" s="41"/>
    </row>
    <row r="676" spans="1:115" s="34" customFormat="1" ht="60" customHeight="1">
      <c r="A676" s="43"/>
      <c r="B676" s="4">
        <v>37</v>
      </c>
      <c r="C676" s="18" t="s">
        <v>1406</v>
      </c>
      <c r="D676" s="18" t="s">
        <v>1407</v>
      </c>
      <c r="E676" s="18" t="s">
        <v>1408</v>
      </c>
      <c r="F676" s="18" t="s">
        <v>1409</v>
      </c>
      <c r="G676" s="4" t="s">
        <v>1410</v>
      </c>
      <c r="H676" s="267">
        <f>4750+500</f>
        <v>5250</v>
      </c>
      <c r="I676" s="267"/>
      <c r="J676" s="267"/>
      <c r="K676" s="4" t="s">
        <v>1239</v>
      </c>
      <c r="L676" s="18" t="s">
        <v>1411</v>
      </c>
      <c r="M676" s="4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1"/>
      <c r="BQ676" s="41"/>
      <c r="BR676" s="41"/>
      <c r="BS676" s="41"/>
      <c r="BT676" s="41"/>
      <c r="BU676" s="41"/>
      <c r="BV676" s="41"/>
      <c r="BW676" s="41"/>
      <c r="BX676" s="41"/>
      <c r="BY676" s="41"/>
      <c r="BZ676" s="41"/>
      <c r="CA676" s="41"/>
      <c r="CB676" s="41"/>
      <c r="CC676" s="41"/>
      <c r="CD676" s="41"/>
      <c r="CE676" s="41"/>
      <c r="CF676" s="41"/>
      <c r="CG676" s="41"/>
      <c r="CH676" s="41"/>
      <c r="CI676" s="41"/>
      <c r="CJ676" s="41"/>
      <c r="CK676" s="41"/>
      <c r="CL676" s="41"/>
      <c r="CM676" s="41"/>
      <c r="CN676" s="41"/>
      <c r="CO676" s="41"/>
      <c r="CP676" s="41"/>
      <c r="CQ676" s="41"/>
      <c r="CR676" s="41"/>
      <c r="CS676" s="41"/>
      <c r="CT676" s="41"/>
      <c r="CU676" s="41"/>
      <c r="CV676" s="41"/>
      <c r="CW676" s="41"/>
      <c r="CX676" s="41"/>
      <c r="CY676" s="41"/>
      <c r="CZ676" s="41"/>
      <c r="DA676" s="41"/>
      <c r="DB676" s="41"/>
      <c r="DC676" s="41"/>
      <c r="DD676" s="41"/>
      <c r="DE676" s="41"/>
      <c r="DF676" s="41"/>
      <c r="DG676" s="41"/>
      <c r="DH676" s="41"/>
      <c r="DI676" s="41"/>
      <c r="DJ676" s="41"/>
      <c r="DK676" s="41"/>
    </row>
    <row r="677" spans="1:115" s="34" customFormat="1" ht="60" customHeight="1">
      <c r="A677" s="43"/>
      <c r="B677" s="4">
        <v>38</v>
      </c>
      <c r="C677" s="18" t="s">
        <v>1412</v>
      </c>
      <c r="D677" s="18" t="s">
        <v>1413</v>
      </c>
      <c r="E677" s="18" t="s">
        <v>1414</v>
      </c>
      <c r="F677" s="18" t="s">
        <v>1415</v>
      </c>
      <c r="G677" s="4" t="s">
        <v>1416</v>
      </c>
      <c r="H677" s="267">
        <v>2110</v>
      </c>
      <c r="I677" s="267"/>
      <c r="J677" s="267"/>
      <c r="K677" s="4" t="s">
        <v>1417</v>
      </c>
      <c r="L677" s="18" t="s">
        <v>1418</v>
      </c>
      <c r="M677" s="4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1"/>
      <c r="BQ677" s="41"/>
      <c r="BR677" s="41"/>
      <c r="BS677" s="41"/>
      <c r="BT677" s="41"/>
      <c r="BU677" s="41"/>
      <c r="BV677" s="41"/>
      <c r="BW677" s="41"/>
      <c r="BX677" s="41"/>
      <c r="BY677" s="41"/>
      <c r="BZ677" s="41"/>
      <c r="CA677" s="41"/>
      <c r="CB677" s="41"/>
      <c r="CC677" s="41"/>
      <c r="CD677" s="41"/>
      <c r="CE677" s="41"/>
      <c r="CF677" s="41"/>
      <c r="CG677" s="41"/>
      <c r="CH677" s="41"/>
      <c r="CI677" s="41"/>
      <c r="CJ677" s="41"/>
      <c r="CK677" s="41"/>
      <c r="CL677" s="41"/>
      <c r="CM677" s="41"/>
      <c r="CN677" s="41"/>
      <c r="CO677" s="41"/>
      <c r="CP677" s="41"/>
      <c r="CQ677" s="41"/>
      <c r="CR677" s="41"/>
      <c r="CS677" s="41"/>
      <c r="CT677" s="41"/>
      <c r="CU677" s="41"/>
      <c r="CV677" s="41"/>
      <c r="CW677" s="41"/>
      <c r="CX677" s="41"/>
      <c r="CY677" s="41"/>
      <c r="CZ677" s="41"/>
      <c r="DA677" s="41"/>
      <c r="DB677" s="41"/>
      <c r="DC677" s="41"/>
      <c r="DD677" s="41"/>
      <c r="DE677" s="41"/>
      <c r="DF677" s="41"/>
      <c r="DG677" s="41"/>
      <c r="DH677" s="41"/>
      <c r="DI677" s="41"/>
      <c r="DJ677" s="41"/>
      <c r="DK677" s="41"/>
    </row>
    <row r="678" spans="1:115" s="34" customFormat="1" ht="60" customHeight="1">
      <c r="A678" s="43"/>
      <c r="B678" s="4">
        <v>39</v>
      </c>
      <c r="C678" s="18" t="s">
        <v>1419</v>
      </c>
      <c r="D678" s="18" t="s">
        <v>1420</v>
      </c>
      <c r="E678" s="18" t="s">
        <v>1421</v>
      </c>
      <c r="F678" s="18" t="s">
        <v>1422</v>
      </c>
      <c r="G678" s="4" t="s">
        <v>1423</v>
      </c>
      <c r="H678" s="267">
        <v>1087</v>
      </c>
      <c r="I678" s="267"/>
      <c r="J678" s="267"/>
      <c r="K678" s="4" t="s">
        <v>1424</v>
      </c>
      <c r="L678" s="18" t="s">
        <v>1425</v>
      </c>
      <c r="M678" s="4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  <c r="BT678" s="41"/>
      <c r="BU678" s="41"/>
      <c r="BV678" s="41"/>
      <c r="BW678" s="41"/>
      <c r="BX678" s="41"/>
      <c r="BY678" s="41"/>
      <c r="BZ678" s="41"/>
      <c r="CA678" s="41"/>
      <c r="CB678" s="41"/>
      <c r="CC678" s="41"/>
      <c r="CD678" s="41"/>
      <c r="CE678" s="41"/>
      <c r="CF678" s="41"/>
      <c r="CG678" s="41"/>
      <c r="CH678" s="41"/>
      <c r="CI678" s="41"/>
      <c r="CJ678" s="41"/>
      <c r="CK678" s="41"/>
      <c r="CL678" s="41"/>
      <c r="CM678" s="41"/>
      <c r="CN678" s="41"/>
      <c r="CO678" s="41"/>
      <c r="CP678" s="41"/>
      <c r="CQ678" s="41"/>
      <c r="CR678" s="41"/>
      <c r="CS678" s="41"/>
      <c r="CT678" s="41"/>
      <c r="CU678" s="41"/>
      <c r="CV678" s="41"/>
      <c r="CW678" s="41"/>
      <c r="CX678" s="41"/>
      <c r="CY678" s="41"/>
      <c r="CZ678" s="41"/>
      <c r="DA678" s="41"/>
      <c r="DB678" s="41"/>
      <c r="DC678" s="41"/>
      <c r="DD678" s="41"/>
      <c r="DE678" s="41"/>
      <c r="DF678" s="41"/>
      <c r="DG678" s="41"/>
      <c r="DH678" s="41"/>
      <c r="DI678" s="41"/>
      <c r="DJ678" s="41"/>
      <c r="DK678" s="41"/>
    </row>
    <row r="679" spans="1:115" s="34" customFormat="1" ht="60" customHeight="1">
      <c r="A679" s="43"/>
      <c r="B679" s="4">
        <v>40</v>
      </c>
      <c r="C679" s="18" t="s">
        <v>1419</v>
      </c>
      <c r="D679" s="18" t="s">
        <v>1420</v>
      </c>
      <c r="E679" s="18" t="s">
        <v>1426</v>
      </c>
      <c r="F679" s="18" t="s">
        <v>1427</v>
      </c>
      <c r="G679" s="4" t="s">
        <v>1428</v>
      </c>
      <c r="H679" s="267">
        <v>445</v>
      </c>
      <c r="I679" s="267"/>
      <c r="J679" s="267"/>
      <c r="K679" s="4" t="s">
        <v>1424</v>
      </c>
      <c r="L679" s="18" t="s">
        <v>1429</v>
      </c>
      <c r="M679" s="4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1"/>
      <c r="BQ679" s="41"/>
      <c r="BR679" s="41"/>
      <c r="BS679" s="41"/>
      <c r="BT679" s="41"/>
      <c r="BU679" s="41"/>
      <c r="BV679" s="41"/>
      <c r="BW679" s="41"/>
      <c r="BX679" s="41"/>
      <c r="BY679" s="41"/>
      <c r="BZ679" s="41"/>
      <c r="CA679" s="41"/>
      <c r="CB679" s="41"/>
      <c r="CC679" s="41"/>
      <c r="CD679" s="41"/>
      <c r="CE679" s="41"/>
      <c r="CF679" s="41"/>
      <c r="CG679" s="41"/>
      <c r="CH679" s="41"/>
      <c r="CI679" s="41"/>
      <c r="CJ679" s="41"/>
      <c r="CK679" s="41"/>
      <c r="CL679" s="41"/>
      <c r="CM679" s="41"/>
      <c r="CN679" s="41"/>
      <c r="CO679" s="41"/>
      <c r="CP679" s="41"/>
      <c r="CQ679" s="41"/>
      <c r="CR679" s="41"/>
      <c r="CS679" s="41"/>
      <c r="CT679" s="41"/>
      <c r="CU679" s="41"/>
      <c r="CV679" s="41"/>
      <c r="CW679" s="41"/>
      <c r="CX679" s="41"/>
      <c r="CY679" s="41"/>
      <c r="CZ679" s="41"/>
      <c r="DA679" s="41"/>
      <c r="DB679" s="41"/>
      <c r="DC679" s="41"/>
      <c r="DD679" s="41"/>
      <c r="DE679" s="41"/>
      <c r="DF679" s="41"/>
      <c r="DG679" s="41"/>
      <c r="DH679" s="41"/>
      <c r="DI679" s="41"/>
      <c r="DJ679" s="41"/>
      <c r="DK679" s="41"/>
    </row>
    <row r="680" spans="1:115" s="34" customFormat="1" ht="60" customHeight="1">
      <c r="A680" s="43"/>
      <c r="B680" s="4">
        <v>41</v>
      </c>
      <c r="C680" s="18" t="s">
        <v>1430</v>
      </c>
      <c r="D680" s="18" t="s">
        <v>1431</v>
      </c>
      <c r="E680" s="18" t="s">
        <v>1432</v>
      </c>
      <c r="F680" s="18" t="s">
        <v>1433</v>
      </c>
      <c r="G680" s="4" t="s">
        <v>1434</v>
      </c>
      <c r="H680" s="267">
        <v>4448</v>
      </c>
      <c r="I680" s="267"/>
      <c r="J680" s="267"/>
      <c r="K680" s="4" t="s">
        <v>1435</v>
      </c>
      <c r="L680" s="18" t="s">
        <v>1436</v>
      </c>
      <c r="M680" s="4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1"/>
      <c r="BQ680" s="41"/>
      <c r="BR680" s="41"/>
      <c r="BS680" s="41"/>
      <c r="BT680" s="41"/>
      <c r="BU680" s="41"/>
      <c r="BV680" s="41"/>
      <c r="BW680" s="41"/>
      <c r="BX680" s="41"/>
      <c r="BY680" s="41"/>
      <c r="BZ680" s="41"/>
      <c r="CA680" s="41"/>
      <c r="CB680" s="41"/>
      <c r="CC680" s="41"/>
      <c r="CD680" s="41"/>
      <c r="CE680" s="41"/>
      <c r="CF680" s="41"/>
      <c r="CG680" s="41"/>
      <c r="CH680" s="41"/>
      <c r="CI680" s="41"/>
      <c r="CJ680" s="41"/>
      <c r="CK680" s="41"/>
      <c r="CL680" s="41"/>
      <c r="CM680" s="41"/>
      <c r="CN680" s="41"/>
      <c r="CO680" s="41"/>
      <c r="CP680" s="41"/>
      <c r="CQ680" s="41"/>
      <c r="CR680" s="41"/>
      <c r="CS680" s="41"/>
      <c r="CT680" s="41"/>
      <c r="CU680" s="41"/>
      <c r="CV680" s="41"/>
      <c r="CW680" s="41"/>
      <c r="CX680" s="41"/>
      <c r="CY680" s="41"/>
      <c r="CZ680" s="41"/>
      <c r="DA680" s="41"/>
      <c r="DB680" s="41"/>
      <c r="DC680" s="41"/>
      <c r="DD680" s="41"/>
      <c r="DE680" s="41"/>
      <c r="DF680" s="41"/>
      <c r="DG680" s="41"/>
      <c r="DH680" s="41"/>
      <c r="DI680" s="41"/>
      <c r="DJ680" s="41"/>
      <c r="DK680" s="41"/>
    </row>
    <row r="681" spans="1:115" s="34" customFormat="1" ht="60" customHeight="1">
      <c r="A681" s="43"/>
      <c r="B681" s="4">
        <v>42</v>
      </c>
      <c r="C681" s="18" t="s">
        <v>1437</v>
      </c>
      <c r="D681" s="18" t="s">
        <v>1438</v>
      </c>
      <c r="E681" s="18" t="s">
        <v>1439</v>
      </c>
      <c r="F681" s="18" t="s">
        <v>1440</v>
      </c>
      <c r="G681" s="4" t="s">
        <v>1202</v>
      </c>
      <c r="H681" s="267">
        <v>5000</v>
      </c>
      <c r="I681" s="267"/>
      <c r="J681" s="267"/>
      <c r="K681" s="4" t="s">
        <v>500</v>
      </c>
      <c r="L681" s="18" t="s">
        <v>1441</v>
      </c>
      <c r="M681" s="4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1"/>
      <c r="BQ681" s="41"/>
      <c r="BR681" s="41"/>
      <c r="BS681" s="41"/>
      <c r="BT681" s="41"/>
      <c r="BU681" s="41"/>
      <c r="BV681" s="41"/>
      <c r="BW681" s="41"/>
      <c r="BX681" s="41"/>
      <c r="BY681" s="41"/>
      <c r="BZ681" s="41"/>
      <c r="CA681" s="41"/>
      <c r="CB681" s="41"/>
      <c r="CC681" s="41"/>
      <c r="CD681" s="41"/>
      <c r="CE681" s="41"/>
      <c r="CF681" s="41"/>
      <c r="CG681" s="41"/>
      <c r="CH681" s="41"/>
      <c r="CI681" s="41"/>
      <c r="CJ681" s="41"/>
      <c r="CK681" s="41"/>
      <c r="CL681" s="41"/>
      <c r="CM681" s="41"/>
      <c r="CN681" s="41"/>
      <c r="CO681" s="41"/>
      <c r="CP681" s="41"/>
      <c r="CQ681" s="41"/>
      <c r="CR681" s="41"/>
      <c r="CS681" s="41"/>
      <c r="CT681" s="41"/>
      <c r="CU681" s="41"/>
      <c r="CV681" s="41"/>
      <c r="CW681" s="41"/>
      <c r="CX681" s="41"/>
      <c r="CY681" s="41"/>
      <c r="CZ681" s="41"/>
      <c r="DA681" s="41"/>
      <c r="DB681" s="41"/>
      <c r="DC681" s="41"/>
      <c r="DD681" s="41"/>
      <c r="DE681" s="41"/>
      <c r="DF681" s="41"/>
      <c r="DG681" s="41"/>
      <c r="DH681" s="41"/>
      <c r="DI681" s="41"/>
      <c r="DJ681" s="41"/>
      <c r="DK681" s="41"/>
    </row>
    <row r="682" spans="1:115" s="34" customFormat="1" ht="60" customHeight="1">
      <c r="A682" s="43"/>
      <c r="B682" s="4">
        <v>43</v>
      </c>
      <c r="C682" s="18" t="s">
        <v>1442</v>
      </c>
      <c r="D682" s="18" t="s">
        <v>1438</v>
      </c>
      <c r="E682" s="18" t="s">
        <v>1443</v>
      </c>
      <c r="F682" s="18" t="s">
        <v>1444</v>
      </c>
      <c r="G682" s="4" t="s">
        <v>1445</v>
      </c>
      <c r="H682" s="267">
        <v>10000</v>
      </c>
      <c r="I682" s="267"/>
      <c r="J682" s="267"/>
      <c r="K682" s="4" t="s">
        <v>1435</v>
      </c>
      <c r="L682" s="18" t="s">
        <v>1446</v>
      </c>
      <c r="M682" s="4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  <c r="BT682" s="41"/>
      <c r="BU682" s="41"/>
      <c r="BV682" s="41"/>
      <c r="BW682" s="41"/>
      <c r="BX682" s="41"/>
      <c r="BY682" s="41"/>
      <c r="BZ682" s="41"/>
      <c r="CA682" s="41"/>
      <c r="CB682" s="41"/>
      <c r="CC682" s="41"/>
      <c r="CD682" s="41"/>
      <c r="CE682" s="41"/>
      <c r="CF682" s="41"/>
      <c r="CG682" s="41"/>
      <c r="CH682" s="41"/>
      <c r="CI682" s="41"/>
      <c r="CJ682" s="41"/>
      <c r="CK682" s="41"/>
      <c r="CL682" s="41"/>
      <c r="CM682" s="41"/>
      <c r="CN682" s="41"/>
      <c r="CO682" s="41"/>
      <c r="CP682" s="41"/>
      <c r="CQ682" s="41"/>
      <c r="CR682" s="41"/>
      <c r="CS682" s="41"/>
      <c r="CT682" s="41"/>
      <c r="CU682" s="41"/>
      <c r="CV682" s="41"/>
      <c r="CW682" s="41"/>
      <c r="CX682" s="41"/>
      <c r="CY682" s="41"/>
      <c r="CZ682" s="41"/>
      <c r="DA682" s="41"/>
      <c r="DB682" s="41"/>
      <c r="DC682" s="41"/>
      <c r="DD682" s="41"/>
      <c r="DE682" s="41"/>
      <c r="DF682" s="41"/>
      <c r="DG682" s="41"/>
      <c r="DH682" s="41"/>
      <c r="DI682" s="41"/>
      <c r="DJ682" s="41"/>
      <c r="DK682" s="41"/>
    </row>
    <row r="683" spans="1:115" s="34" customFormat="1" ht="60" customHeight="1">
      <c r="A683" s="43"/>
      <c r="B683" s="4">
        <v>44</v>
      </c>
      <c r="C683" s="18" t="s">
        <v>1447</v>
      </c>
      <c r="D683" s="18" t="s">
        <v>1448</v>
      </c>
      <c r="E683" s="18" t="s">
        <v>1449</v>
      </c>
      <c r="F683" s="18" t="s">
        <v>1450</v>
      </c>
      <c r="G683" s="4" t="s">
        <v>1451</v>
      </c>
      <c r="H683" s="267">
        <f>7762+4690</f>
        <v>12452</v>
      </c>
      <c r="I683" s="267"/>
      <c r="J683" s="267"/>
      <c r="K683" s="4" t="s">
        <v>1452</v>
      </c>
      <c r="L683" s="18" t="s">
        <v>1453</v>
      </c>
      <c r="M683" s="4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1"/>
      <c r="BQ683" s="41"/>
      <c r="BR683" s="41"/>
      <c r="BS683" s="41"/>
      <c r="BT683" s="41"/>
      <c r="BU683" s="41"/>
      <c r="BV683" s="41"/>
      <c r="BW683" s="41"/>
      <c r="BX683" s="41"/>
      <c r="BY683" s="41"/>
      <c r="BZ683" s="41"/>
      <c r="CA683" s="41"/>
      <c r="CB683" s="41"/>
      <c r="CC683" s="41"/>
      <c r="CD683" s="41"/>
      <c r="CE683" s="41"/>
      <c r="CF683" s="41"/>
      <c r="CG683" s="41"/>
      <c r="CH683" s="41"/>
      <c r="CI683" s="41"/>
      <c r="CJ683" s="41"/>
      <c r="CK683" s="41"/>
      <c r="CL683" s="41"/>
      <c r="CM683" s="41"/>
      <c r="CN683" s="41"/>
      <c r="CO683" s="41"/>
      <c r="CP683" s="41"/>
      <c r="CQ683" s="41"/>
      <c r="CR683" s="41"/>
      <c r="CS683" s="41"/>
      <c r="CT683" s="41"/>
      <c r="CU683" s="41"/>
      <c r="CV683" s="41"/>
      <c r="CW683" s="41"/>
      <c r="CX683" s="41"/>
      <c r="CY683" s="41"/>
      <c r="CZ683" s="41"/>
      <c r="DA683" s="41"/>
      <c r="DB683" s="41"/>
      <c r="DC683" s="41"/>
      <c r="DD683" s="41"/>
      <c r="DE683" s="41"/>
      <c r="DF683" s="41"/>
      <c r="DG683" s="41"/>
      <c r="DH683" s="41"/>
      <c r="DI683" s="41"/>
      <c r="DJ683" s="41"/>
      <c r="DK683" s="41"/>
    </row>
    <row r="684" spans="1:115" s="34" customFormat="1" ht="60" customHeight="1">
      <c r="A684" s="43"/>
      <c r="B684" s="4">
        <v>45</v>
      </c>
      <c r="C684" s="18" t="s">
        <v>1454</v>
      </c>
      <c r="D684" s="18" t="s">
        <v>1455</v>
      </c>
      <c r="E684" s="18" t="s">
        <v>1456</v>
      </c>
      <c r="F684" s="18" t="s">
        <v>1457</v>
      </c>
      <c r="G684" s="4" t="s">
        <v>1458</v>
      </c>
      <c r="H684" s="267">
        <v>15000</v>
      </c>
      <c r="I684" s="267"/>
      <c r="J684" s="267"/>
      <c r="K684" s="4" t="s">
        <v>1459</v>
      </c>
      <c r="L684" s="18" t="s">
        <v>1460</v>
      </c>
      <c r="M684" s="4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1"/>
      <c r="BF684" s="41"/>
      <c r="BG684" s="41"/>
      <c r="BH684" s="41"/>
      <c r="BI684" s="41"/>
      <c r="BJ684" s="41"/>
      <c r="BK684" s="41"/>
      <c r="BL684" s="41"/>
      <c r="BM684" s="41"/>
      <c r="BN684" s="41"/>
      <c r="BO684" s="41"/>
      <c r="BP684" s="41"/>
      <c r="BQ684" s="41"/>
      <c r="BR684" s="41"/>
      <c r="BS684" s="41"/>
      <c r="BT684" s="41"/>
      <c r="BU684" s="41"/>
      <c r="BV684" s="41"/>
      <c r="BW684" s="41"/>
      <c r="BX684" s="41"/>
      <c r="BY684" s="41"/>
      <c r="BZ684" s="41"/>
      <c r="CA684" s="41"/>
      <c r="CB684" s="41"/>
      <c r="CC684" s="41"/>
      <c r="CD684" s="41"/>
      <c r="CE684" s="41"/>
      <c r="CF684" s="41"/>
      <c r="CG684" s="41"/>
      <c r="CH684" s="41"/>
      <c r="CI684" s="41"/>
      <c r="CJ684" s="41"/>
      <c r="CK684" s="41"/>
      <c r="CL684" s="41"/>
      <c r="CM684" s="41"/>
      <c r="CN684" s="41"/>
      <c r="CO684" s="41"/>
      <c r="CP684" s="41"/>
      <c r="CQ684" s="41"/>
      <c r="CR684" s="41"/>
      <c r="CS684" s="41"/>
      <c r="CT684" s="41"/>
      <c r="CU684" s="41"/>
      <c r="CV684" s="41"/>
      <c r="CW684" s="41"/>
      <c r="CX684" s="41"/>
      <c r="CY684" s="41"/>
      <c r="CZ684" s="41"/>
      <c r="DA684" s="41"/>
      <c r="DB684" s="41"/>
      <c r="DC684" s="41"/>
      <c r="DD684" s="41"/>
      <c r="DE684" s="41"/>
      <c r="DF684" s="41"/>
      <c r="DG684" s="41"/>
      <c r="DH684" s="41"/>
      <c r="DI684" s="41"/>
      <c r="DJ684" s="41"/>
      <c r="DK684" s="41"/>
    </row>
    <row r="685" spans="1:115" s="34" customFormat="1" ht="60" customHeight="1">
      <c r="A685" s="43"/>
      <c r="B685" s="4">
        <v>46</v>
      </c>
      <c r="C685" s="18" t="s">
        <v>1454</v>
      </c>
      <c r="D685" s="18" t="s">
        <v>1455</v>
      </c>
      <c r="E685" s="18" t="s">
        <v>1456</v>
      </c>
      <c r="F685" s="18" t="s">
        <v>1461</v>
      </c>
      <c r="G685" s="4" t="s">
        <v>1462</v>
      </c>
      <c r="H685" s="267">
        <v>13000</v>
      </c>
      <c r="I685" s="267"/>
      <c r="J685" s="267"/>
      <c r="K685" s="4" t="s">
        <v>1459</v>
      </c>
      <c r="L685" s="18" t="s">
        <v>1463</v>
      </c>
      <c r="M685" s="4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1"/>
      <c r="BF685" s="41"/>
      <c r="BG685" s="41"/>
      <c r="BH685" s="41"/>
      <c r="BI685" s="41"/>
      <c r="BJ685" s="41"/>
      <c r="BK685" s="41"/>
      <c r="BL685" s="41"/>
      <c r="BM685" s="41"/>
      <c r="BN685" s="41"/>
      <c r="BO685" s="41"/>
      <c r="BP685" s="41"/>
      <c r="BQ685" s="41"/>
      <c r="BR685" s="41"/>
      <c r="BS685" s="41"/>
      <c r="BT685" s="41"/>
      <c r="BU685" s="41"/>
      <c r="BV685" s="41"/>
      <c r="BW685" s="41"/>
      <c r="BX685" s="41"/>
      <c r="BY685" s="41"/>
      <c r="BZ685" s="41"/>
      <c r="CA685" s="41"/>
      <c r="CB685" s="41"/>
      <c r="CC685" s="41"/>
      <c r="CD685" s="41"/>
      <c r="CE685" s="41"/>
      <c r="CF685" s="41"/>
      <c r="CG685" s="41"/>
      <c r="CH685" s="41"/>
      <c r="CI685" s="41"/>
      <c r="CJ685" s="41"/>
      <c r="CK685" s="41"/>
      <c r="CL685" s="41"/>
      <c r="CM685" s="41"/>
      <c r="CN685" s="41"/>
      <c r="CO685" s="41"/>
      <c r="CP685" s="41"/>
      <c r="CQ685" s="41"/>
      <c r="CR685" s="41"/>
      <c r="CS685" s="41"/>
      <c r="CT685" s="41"/>
      <c r="CU685" s="41"/>
      <c r="CV685" s="41"/>
      <c r="CW685" s="41"/>
      <c r="CX685" s="41"/>
      <c r="CY685" s="41"/>
      <c r="CZ685" s="41"/>
      <c r="DA685" s="41"/>
      <c r="DB685" s="41"/>
      <c r="DC685" s="41"/>
      <c r="DD685" s="41"/>
      <c r="DE685" s="41"/>
      <c r="DF685" s="41"/>
      <c r="DG685" s="41"/>
      <c r="DH685" s="41"/>
      <c r="DI685" s="41"/>
      <c r="DJ685" s="41"/>
      <c r="DK685" s="41"/>
    </row>
    <row r="686" spans="1:115" s="74" customFormat="1" ht="60" customHeight="1">
      <c r="A686" s="231"/>
      <c r="B686" s="4">
        <v>47</v>
      </c>
      <c r="C686" s="77" t="s">
        <v>1464</v>
      </c>
      <c r="D686" s="77" t="s">
        <v>1465</v>
      </c>
      <c r="E686" s="77" t="s">
        <v>1466</v>
      </c>
      <c r="F686" s="77" t="s">
        <v>1467</v>
      </c>
      <c r="G686" s="77" t="s">
        <v>1468</v>
      </c>
      <c r="H686" s="269">
        <v>10125</v>
      </c>
      <c r="I686" s="267"/>
      <c r="J686" s="267"/>
      <c r="K686" s="77" t="s">
        <v>1469</v>
      </c>
      <c r="L686" s="77" t="s">
        <v>1470</v>
      </c>
      <c r="M686" s="77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1"/>
      <c r="BQ686" s="41"/>
      <c r="BR686" s="41"/>
      <c r="BS686" s="41"/>
      <c r="BT686" s="41"/>
      <c r="BU686" s="41"/>
      <c r="BV686" s="41"/>
      <c r="BW686" s="41"/>
      <c r="BX686" s="41"/>
      <c r="BY686" s="41"/>
      <c r="BZ686" s="41"/>
      <c r="CA686" s="41"/>
      <c r="CB686" s="41"/>
      <c r="CC686" s="41"/>
      <c r="CD686" s="41"/>
      <c r="CE686" s="41"/>
      <c r="CF686" s="41"/>
      <c r="CG686" s="41"/>
      <c r="CH686" s="41"/>
      <c r="CI686" s="41"/>
      <c r="CJ686" s="41"/>
      <c r="CK686" s="41"/>
      <c r="CL686" s="41"/>
      <c r="CM686" s="41"/>
      <c r="CN686" s="41"/>
      <c r="CO686" s="41"/>
      <c r="CP686" s="41"/>
      <c r="CQ686" s="41"/>
      <c r="CR686" s="41"/>
      <c r="CS686" s="41"/>
      <c r="CT686" s="41"/>
      <c r="CU686" s="41"/>
      <c r="CV686" s="41"/>
      <c r="CW686" s="41"/>
      <c r="CX686" s="41"/>
      <c r="CY686" s="41"/>
      <c r="CZ686" s="41"/>
      <c r="DA686" s="41"/>
      <c r="DB686" s="41"/>
      <c r="DC686" s="41"/>
      <c r="DD686" s="41"/>
      <c r="DE686" s="41"/>
      <c r="DF686" s="41"/>
      <c r="DG686" s="41"/>
      <c r="DH686" s="41"/>
      <c r="DI686" s="41"/>
      <c r="DJ686" s="41"/>
      <c r="DK686" s="41"/>
    </row>
    <row r="687" spans="1:115" s="74" customFormat="1" ht="60" customHeight="1">
      <c r="A687" s="231"/>
      <c r="B687" s="4">
        <v>48</v>
      </c>
      <c r="C687" s="77" t="s">
        <v>1471</v>
      </c>
      <c r="D687" s="77" t="s">
        <v>1472</v>
      </c>
      <c r="E687" s="77" t="s">
        <v>1473</v>
      </c>
      <c r="F687" s="77" t="s">
        <v>1474</v>
      </c>
      <c r="G687" s="77" t="s">
        <v>1475</v>
      </c>
      <c r="H687" s="269">
        <f>200+3000</f>
        <v>3200</v>
      </c>
      <c r="I687" s="267"/>
      <c r="J687" s="267"/>
      <c r="K687" s="77" t="s">
        <v>1469</v>
      </c>
      <c r="L687" s="77" t="s">
        <v>1476</v>
      </c>
      <c r="M687" s="77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1"/>
      <c r="BF687" s="41"/>
      <c r="BG687" s="41"/>
      <c r="BH687" s="41"/>
      <c r="BI687" s="41"/>
      <c r="BJ687" s="41"/>
      <c r="BK687" s="41"/>
      <c r="BL687" s="41"/>
      <c r="BM687" s="41"/>
      <c r="BN687" s="41"/>
      <c r="BO687" s="41"/>
      <c r="BP687" s="41"/>
      <c r="BQ687" s="41"/>
      <c r="BR687" s="41"/>
      <c r="BS687" s="41"/>
      <c r="BT687" s="41"/>
      <c r="BU687" s="41"/>
      <c r="BV687" s="41"/>
      <c r="BW687" s="41"/>
      <c r="BX687" s="41"/>
      <c r="BY687" s="41"/>
      <c r="BZ687" s="41"/>
      <c r="CA687" s="41"/>
      <c r="CB687" s="41"/>
      <c r="CC687" s="41"/>
      <c r="CD687" s="41"/>
      <c r="CE687" s="41"/>
      <c r="CF687" s="41"/>
      <c r="CG687" s="41"/>
      <c r="CH687" s="41"/>
      <c r="CI687" s="41"/>
      <c r="CJ687" s="41"/>
      <c r="CK687" s="41"/>
      <c r="CL687" s="41"/>
      <c r="CM687" s="41"/>
      <c r="CN687" s="41"/>
      <c r="CO687" s="41"/>
      <c r="CP687" s="41"/>
      <c r="CQ687" s="41"/>
      <c r="CR687" s="41"/>
      <c r="CS687" s="41"/>
      <c r="CT687" s="41"/>
      <c r="CU687" s="41"/>
      <c r="CV687" s="41"/>
      <c r="CW687" s="41"/>
      <c r="CX687" s="41"/>
      <c r="CY687" s="41"/>
      <c r="CZ687" s="41"/>
      <c r="DA687" s="41"/>
      <c r="DB687" s="41"/>
      <c r="DC687" s="41"/>
      <c r="DD687" s="41"/>
      <c r="DE687" s="41"/>
      <c r="DF687" s="41"/>
      <c r="DG687" s="41"/>
      <c r="DH687" s="41"/>
      <c r="DI687" s="41"/>
      <c r="DJ687" s="41"/>
      <c r="DK687" s="41"/>
    </row>
    <row r="688" spans="1:115" s="76" customFormat="1" ht="60" customHeight="1">
      <c r="A688" s="230"/>
      <c r="B688" s="4">
        <v>49</v>
      </c>
      <c r="C688" s="75" t="s">
        <v>1477</v>
      </c>
      <c r="D688" s="75" t="s">
        <v>1478</v>
      </c>
      <c r="E688" s="75" t="s">
        <v>1479</v>
      </c>
      <c r="F688" s="75" t="s">
        <v>1480</v>
      </c>
      <c r="G688" s="75" t="s">
        <v>1481</v>
      </c>
      <c r="H688" s="268"/>
      <c r="I688" s="267"/>
      <c r="J688" s="267">
        <v>11000</v>
      </c>
      <c r="K688" s="75" t="s">
        <v>1417</v>
      </c>
      <c r="L688" s="75" t="s">
        <v>1482</v>
      </c>
      <c r="M688" s="75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  <c r="BQ688" s="42"/>
      <c r="BR688" s="42"/>
      <c r="BS688" s="42"/>
      <c r="BT688" s="42"/>
      <c r="BU688" s="42"/>
      <c r="BV688" s="42"/>
      <c r="BW688" s="42"/>
      <c r="BX688" s="42"/>
      <c r="BY688" s="42"/>
      <c r="BZ688" s="42"/>
      <c r="CA688" s="42"/>
      <c r="CB688" s="42"/>
      <c r="CC688" s="42"/>
      <c r="CD688" s="42"/>
      <c r="CE688" s="42"/>
      <c r="CF688" s="42"/>
      <c r="CG688" s="42"/>
      <c r="CH688" s="42"/>
      <c r="CI688" s="42"/>
      <c r="CJ688" s="42"/>
      <c r="CK688" s="42"/>
      <c r="CL688" s="42"/>
      <c r="CM688" s="42"/>
      <c r="CN688" s="42"/>
      <c r="CO688" s="42"/>
      <c r="CP688" s="42"/>
      <c r="CQ688" s="42"/>
      <c r="CR688" s="42"/>
      <c r="CS688" s="42"/>
      <c r="CT688" s="42"/>
      <c r="CU688" s="42"/>
      <c r="CV688" s="42"/>
      <c r="CW688" s="42"/>
      <c r="CX688" s="42"/>
      <c r="CY688" s="42"/>
      <c r="CZ688" s="42"/>
      <c r="DA688" s="42"/>
      <c r="DB688" s="42"/>
      <c r="DC688" s="42"/>
      <c r="DD688" s="42"/>
      <c r="DE688" s="42"/>
      <c r="DF688" s="42"/>
      <c r="DG688" s="42"/>
      <c r="DH688" s="42"/>
      <c r="DI688" s="42"/>
      <c r="DJ688" s="42"/>
      <c r="DK688" s="42"/>
    </row>
    <row r="689" spans="1:115" s="76" customFormat="1" ht="60" customHeight="1">
      <c r="A689" s="230" t="s">
        <v>1483</v>
      </c>
      <c r="B689" s="4">
        <v>50</v>
      </c>
      <c r="C689" s="75" t="s">
        <v>1484</v>
      </c>
      <c r="D689" s="75" t="s">
        <v>1485</v>
      </c>
      <c r="E689" s="75" t="s">
        <v>1486</v>
      </c>
      <c r="F689" s="35" t="s">
        <v>1487</v>
      </c>
      <c r="G689" s="75" t="s">
        <v>1309</v>
      </c>
      <c r="H689" s="268">
        <v>4800</v>
      </c>
      <c r="I689" s="267"/>
      <c r="J689" s="267"/>
      <c r="K689" s="75" t="s">
        <v>1488</v>
      </c>
      <c r="L689" s="35" t="s">
        <v>1489</v>
      </c>
      <c r="M689" s="75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  <c r="BQ689" s="42"/>
      <c r="BR689" s="42"/>
      <c r="BS689" s="42"/>
      <c r="BT689" s="42"/>
      <c r="BU689" s="42"/>
      <c r="BV689" s="42"/>
      <c r="BW689" s="42"/>
      <c r="BX689" s="42"/>
      <c r="BY689" s="42"/>
      <c r="BZ689" s="42"/>
      <c r="CA689" s="42"/>
      <c r="CB689" s="42"/>
      <c r="CC689" s="42"/>
      <c r="CD689" s="42"/>
      <c r="CE689" s="42"/>
      <c r="CF689" s="42"/>
      <c r="CG689" s="42"/>
      <c r="CH689" s="42"/>
      <c r="CI689" s="42"/>
      <c r="CJ689" s="42"/>
      <c r="CK689" s="42"/>
      <c r="CL689" s="42"/>
      <c r="CM689" s="42"/>
      <c r="CN689" s="42"/>
      <c r="CO689" s="42"/>
      <c r="CP689" s="42"/>
      <c r="CQ689" s="42"/>
      <c r="CR689" s="42"/>
      <c r="CS689" s="42"/>
      <c r="CT689" s="42"/>
      <c r="CU689" s="42"/>
      <c r="CV689" s="42"/>
      <c r="CW689" s="42"/>
      <c r="CX689" s="42"/>
      <c r="CY689" s="42"/>
      <c r="CZ689" s="42"/>
      <c r="DA689" s="42"/>
      <c r="DB689" s="42"/>
      <c r="DC689" s="42"/>
      <c r="DD689" s="42"/>
      <c r="DE689" s="42"/>
      <c r="DF689" s="42"/>
      <c r="DG689" s="42"/>
      <c r="DH689" s="42"/>
      <c r="DI689" s="42"/>
      <c r="DJ689" s="42"/>
      <c r="DK689" s="42"/>
    </row>
    <row r="690" spans="1:115" s="34" customFormat="1" ht="60" customHeight="1">
      <c r="A690" s="43" t="s">
        <v>1490</v>
      </c>
      <c r="B690" s="4">
        <v>51</v>
      </c>
      <c r="C690" s="18" t="s">
        <v>1491</v>
      </c>
      <c r="D690" s="18" t="s">
        <v>1492</v>
      </c>
      <c r="E690" s="18" t="s">
        <v>1493</v>
      </c>
      <c r="F690" s="18" t="s">
        <v>1494</v>
      </c>
      <c r="G690" s="4" t="s">
        <v>1495</v>
      </c>
      <c r="H690" s="267">
        <v>10200</v>
      </c>
      <c r="I690" s="267"/>
      <c r="J690" s="267"/>
      <c r="K690" s="4" t="s">
        <v>1496</v>
      </c>
      <c r="L690" s="18" t="s">
        <v>1497</v>
      </c>
      <c r="M690" s="4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  <c r="BF690" s="41"/>
      <c r="BG690" s="41"/>
      <c r="BH690" s="41"/>
      <c r="BI690" s="41"/>
      <c r="BJ690" s="41"/>
      <c r="BK690" s="41"/>
      <c r="BL690" s="41"/>
      <c r="BM690" s="41"/>
      <c r="BN690" s="41"/>
      <c r="BO690" s="41"/>
      <c r="BP690" s="41"/>
      <c r="BQ690" s="41"/>
      <c r="BR690" s="41"/>
      <c r="BS690" s="41"/>
      <c r="BT690" s="41"/>
      <c r="BU690" s="41"/>
      <c r="BV690" s="41"/>
      <c r="BW690" s="41"/>
      <c r="BX690" s="41"/>
      <c r="BY690" s="41"/>
      <c r="BZ690" s="41"/>
      <c r="CA690" s="41"/>
      <c r="CB690" s="41"/>
      <c r="CC690" s="41"/>
      <c r="CD690" s="41"/>
      <c r="CE690" s="41"/>
      <c r="CF690" s="41"/>
      <c r="CG690" s="41"/>
      <c r="CH690" s="41"/>
      <c r="CI690" s="41"/>
      <c r="CJ690" s="41"/>
      <c r="CK690" s="41"/>
      <c r="CL690" s="41"/>
      <c r="CM690" s="41"/>
      <c r="CN690" s="41"/>
      <c r="CO690" s="41"/>
      <c r="CP690" s="41"/>
      <c r="CQ690" s="41"/>
      <c r="CR690" s="41"/>
      <c r="CS690" s="41"/>
      <c r="CT690" s="41"/>
      <c r="CU690" s="41"/>
      <c r="CV690" s="41"/>
      <c r="CW690" s="41"/>
      <c r="CX690" s="41"/>
      <c r="CY690" s="41"/>
      <c r="CZ690" s="41"/>
      <c r="DA690" s="41"/>
      <c r="DB690" s="41"/>
      <c r="DC690" s="41"/>
      <c r="DD690" s="41"/>
      <c r="DE690" s="41"/>
      <c r="DF690" s="41"/>
      <c r="DG690" s="41"/>
      <c r="DH690" s="41"/>
      <c r="DI690" s="41"/>
      <c r="DJ690" s="41"/>
      <c r="DK690" s="41"/>
    </row>
    <row r="691" spans="1:115" s="34" customFormat="1" ht="60" customHeight="1">
      <c r="A691" s="43" t="s">
        <v>1498</v>
      </c>
      <c r="B691" s="4">
        <v>52</v>
      </c>
      <c r="C691" s="18" t="s">
        <v>1384</v>
      </c>
      <c r="D691" s="18" t="s">
        <v>1499</v>
      </c>
      <c r="E691" s="18" t="s">
        <v>1500</v>
      </c>
      <c r="F691" s="18" t="s">
        <v>1501</v>
      </c>
      <c r="G691" s="4" t="s">
        <v>1502</v>
      </c>
      <c r="H691" s="267">
        <v>1500</v>
      </c>
      <c r="I691" s="267"/>
      <c r="J691" s="267"/>
      <c r="K691" s="4" t="s">
        <v>1503</v>
      </c>
      <c r="L691" s="18" t="s">
        <v>1504</v>
      </c>
      <c r="M691" s="4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  <c r="BF691" s="41"/>
      <c r="BG691" s="41"/>
      <c r="BH691" s="41"/>
      <c r="BI691" s="41"/>
      <c r="BJ691" s="41"/>
      <c r="BK691" s="41"/>
      <c r="BL691" s="41"/>
      <c r="BM691" s="41"/>
      <c r="BN691" s="41"/>
      <c r="BO691" s="41"/>
      <c r="BP691" s="41"/>
      <c r="BQ691" s="41"/>
      <c r="BR691" s="41"/>
      <c r="BS691" s="41"/>
      <c r="BT691" s="41"/>
      <c r="BU691" s="41"/>
      <c r="BV691" s="41"/>
      <c r="BW691" s="41"/>
      <c r="BX691" s="41"/>
      <c r="BY691" s="41"/>
      <c r="BZ691" s="41"/>
      <c r="CA691" s="41"/>
      <c r="CB691" s="41"/>
      <c r="CC691" s="41"/>
      <c r="CD691" s="41"/>
      <c r="CE691" s="41"/>
      <c r="CF691" s="41"/>
      <c r="CG691" s="41"/>
      <c r="CH691" s="41"/>
      <c r="CI691" s="41"/>
      <c r="CJ691" s="41"/>
      <c r="CK691" s="41"/>
      <c r="CL691" s="41"/>
      <c r="CM691" s="41"/>
      <c r="CN691" s="41"/>
      <c r="CO691" s="41"/>
      <c r="CP691" s="41"/>
      <c r="CQ691" s="41"/>
      <c r="CR691" s="41"/>
      <c r="CS691" s="41"/>
      <c r="CT691" s="41"/>
      <c r="CU691" s="41"/>
      <c r="CV691" s="41"/>
      <c r="CW691" s="41"/>
      <c r="CX691" s="41"/>
      <c r="CY691" s="41"/>
      <c r="CZ691" s="41"/>
      <c r="DA691" s="41"/>
      <c r="DB691" s="41"/>
      <c r="DC691" s="41"/>
      <c r="DD691" s="41"/>
      <c r="DE691" s="41"/>
      <c r="DF691" s="41"/>
      <c r="DG691" s="41"/>
      <c r="DH691" s="41"/>
      <c r="DI691" s="41"/>
      <c r="DJ691" s="41"/>
      <c r="DK691" s="41"/>
    </row>
    <row r="692" spans="1:115" s="34" customFormat="1" ht="60" customHeight="1">
      <c r="A692" s="43"/>
      <c r="B692" s="4">
        <v>53</v>
      </c>
      <c r="C692" s="18" t="s">
        <v>1505</v>
      </c>
      <c r="D692" s="18" t="s">
        <v>1506</v>
      </c>
      <c r="E692" s="18" t="s">
        <v>1507</v>
      </c>
      <c r="F692" s="18" t="s">
        <v>1508</v>
      </c>
      <c r="G692" s="4" t="s">
        <v>1509</v>
      </c>
      <c r="H692" s="267">
        <v>5000</v>
      </c>
      <c r="I692" s="267"/>
      <c r="J692" s="267"/>
      <c r="K692" s="4" t="s">
        <v>1510</v>
      </c>
      <c r="L692" s="18" t="s">
        <v>1511</v>
      </c>
      <c r="M692" s="4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  <c r="BF692" s="41"/>
      <c r="BG692" s="41"/>
      <c r="BH692" s="41"/>
      <c r="BI692" s="41"/>
      <c r="BJ692" s="41"/>
      <c r="BK692" s="41"/>
      <c r="BL692" s="41"/>
      <c r="BM692" s="41"/>
      <c r="BN692" s="41"/>
      <c r="BO692" s="41"/>
      <c r="BP692" s="41"/>
      <c r="BQ692" s="41"/>
      <c r="BR692" s="41"/>
      <c r="BS692" s="41"/>
      <c r="BT692" s="41"/>
      <c r="BU692" s="41"/>
      <c r="BV692" s="41"/>
      <c r="BW692" s="41"/>
      <c r="BX692" s="41"/>
      <c r="BY692" s="41"/>
      <c r="BZ692" s="41"/>
      <c r="CA692" s="41"/>
      <c r="CB692" s="41"/>
      <c r="CC692" s="41"/>
      <c r="CD692" s="41"/>
      <c r="CE692" s="41"/>
      <c r="CF692" s="41"/>
      <c r="CG692" s="41"/>
      <c r="CH692" s="41"/>
      <c r="CI692" s="41"/>
      <c r="CJ692" s="41"/>
      <c r="CK692" s="41"/>
      <c r="CL692" s="41"/>
      <c r="CM692" s="41"/>
      <c r="CN692" s="41"/>
      <c r="CO692" s="41"/>
      <c r="CP692" s="41"/>
      <c r="CQ692" s="41"/>
      <c r="CR692" s="41"/>
      <c r="CS692" s="41"/>
      <c r="CT692" s="41"/>
      <c r="CU692" s="41"/>
      <c r="CV692" s="41"/>
      <c r="CW692" s="41"/>
      <c r="CX692" s="41"/>
      <c r="CY692" s="41"/>
      <c r="CZ692" s="41"/>
      <c r="DA692" s="41"/>
      <c r="DB692" s="41"/>
      <c r="DC692" s="41"/>
      <c r="DD692" s="41"/>
      <c r="DE692" s="41"/>
      <c r="DF692" s="41"/>
      <c r="DG692" s="41"/>
      <c r="DH692" s="41"/>
      <c r="DI692" s="41"/>
      <c r="DJ692" s="41"/>
      <c r="DK692" s="41"/>
    </row>
    <row r="693" spans="1:115" s="34" customFormat="1" ht="60" customHeight="1">
      <c r="A693" s="43" t="s">
        <v>1350</v>
      </c>
      <c r="B693" s="4">
        <v>54</v>
      </c>
      <c r="C693" s="4" t="s">
        <v>1512</v>
      </c>
      <c r="D693" s="18" t="s">
        <v>1513</v>
      </c>
      <c r="E693" s="18" t="s">
        <v>1514</v>
      </c>
      <c r="F693" s="18" t="s">
        <v>1515</v>
      </c>
      <c r="G693" s="4" t="s">
        <v>1516</v>
      </c>
      <c r="H693" s="267">
        <v>17000</v>
      </c>
      <c r="I693" s="267"/>
      <c r="J693" s="267"/>
      <c r="K693" s="4" t="s">
        <v>1517</v>
      </c>
      <c r="L693" s="18" t="s">
        <v>1518</v>
      </c>
      <c r="M693" s="4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41"/>
      <c r="BB693" s="41"/>
      <c r="BC693" s="41"/>
      <c r="BD693" s="41"/>
      <c r="BE693" s="41"/>
      <c r="BF693" s="41"/>
      <c r="BG693" s="41"/>
      <c r="BH693" s="41"/>
      <c r="BI693" s="41"/>
      <c r="BJ693" s="41"/>
      <c r="BK693" s="41"/>
      <c r="BL693" s="41"/>
      <c r="BM693" s="41"/>
      <c r="BN693" s="41"/>
      <c r="BO693" s="41"/>
      <c r="BP693" s="41"/>
      <c r="BQ693" s="41"/>
      <c r="BR693" s="41"/>
      <c r="BS693" s="41"/>
      <c r="BT693" s="41"/>
      <c r="BU693" s="41"/>
      <c r="BV693" s="41"/>
      <c r="BW693" s="41"/>
      <c r="BX693" s="41"/>
      <c r="BY693" s="41"/>
      <c r="BZ693" s="41"/>
      <c r="CA693" s="41"/>
      <c r="CB693" s="41"/>
      <c r="CC693" s="41"/>
      <c r="CD693" s="41"/>
      <c r="CE693" s="41"/>
      <c r="CF693" s="41"/>
      <c r="CG693" s="41"/>
      <c r="CH693" s="41"/>
      <c r="CI693" s="41"/>
      <c r="CJ693" s="41"/>
      <c r="CK693" s="41"/>
      <c r="CL693" s="41"/>
      <c r="CM693" s="41"/>
      <c r="CN693" s="41"/>
      <c r="CO693" s="41"/>
      <c r="CP693" s="41"/>
      <c r="CQ693" s="41"/>
      <c r="CR693" s="41"/>
      <c r="CS693" s="41"/>
      <c r="CT693" s="41"/>
      <c r="CU693" s="41"/>
      <c r="CV693" s="41"/>
      <c r="CW693" s="41"/>
      <c r="CX693" s="41"/>
      <c r="CY693" s="41"/>
      <c r="CZ693" s="41"/>
      <c r="DA693" s="41"/>
      <c r="DB693" s="41"/>
      <c r="DC693" s="41"/>
      <c r="DD693" s="41"/>
      <c r="DE693" s="41"/>
      <c r="DF693" s="41"/>
      <c r="DG693" s="41"/>
      <c r="DH693" s="41"/>
      <c r="DI693" s="41"/>
      <c r="DJ693" s="41"/>
      <c r="DK693" s="41"/>
    </row>
    <row r="694" spans="1:115" s="34" customFormat="1" ht="72" customHeight="1">
      <c r="A694" s="43" t="s">
        <v>1519</v>
      </c>
      <c r="B694" s="4">
        <v>55</v>
      </c>
      <c r="C694" s="81" t="s">
        <v>1520</v>
      </c>
      <c r="D694" s="18" t="s">
        <v>1521</v>
      </c>
      <c r="E694" s="82" t="s">
        <v>1522</v>
      </c>
      <c r="F694" s="4" t="s">
        <v>1523</v>
      </c>
      <c r="G694" s="4" t="s">
        <v>1524</v>
      </c>
      <c r="H694" s="267">
        <v>5300</v>
      </c>
      <c r="I694" s="267"/>
      <c r="J694" s="267"/>
      <c r="K694" s="4" t="s">
        <v>1525</v>
      </c>
      <c r="L694" s="4" t="s">
        <v>1526</v>
      </c>
      <c r="M694" s="4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  <c r="BF694" s="41"/>
      <c r="BG694" s="41"/>
      <c r="BH694" s="41"/>
      <c r="BI694" s="41"/>
      <c r="BJ694" s="41"/>
      <c r="BK694" s="41"/>
      <c r="BL694" s="41"/>
      <c r="BM694" s="41"/>
      <c r="BN694" s="41"/>
      <c r="BO694" s="41"/>
      <c r="BP694" s="41"/>
      <c r="BQ694" s="41"/>
      <c r="BR694" s="41"/>
      <c r="BS694" s="41"/>
      <c r="BT694" s="41"/>
      <c r="BU694" s="41"/>
      <c r="BV694" s="41"/>
      <c r="BW694" s="41"/>
      <c r="BX694" s="41"/>
      <c r="BY694" s="41"/>
      <c r="BZ694" s="41"/>
      <c r="CA694" s="41"/>
      <c r="CB694" s="41"/>
      <c r="CC694" s="41"/>
      <c r="CD694" s="41"/>
      <c r="CE694" s="41"/>
      <c r="CF694" s="41"/>
      <c r="CG694" s="41"/>
      <c r="CH694" s="41"/>
      <c r="CI694" s="41"/>
      <c r="CJ694" s="41"/>
      <c r="CK694" s="41"/>
      <c r="CL694" s="41"/>
      <c r="CM694" s="41"/>
      <c r="CN694" s="41"/>
      <c r="CO694" s="41"/>
      <c r="CP694" s="41"/>
      <c r="CQ694" s="41"/>
      <c r="CR694" s="41"/>
      <c r="CS694" s="41"/>
      <c r="CT694" s="41"/>
      <c r="CU694" s="41"/>
      <c r="CV694" s="41"/>
      <c r="CW694" s="41"/>
      <c r="CX694" s="41"/>
      <c r="CY694" s="41"/>
      <c r="CZ694" s="41"/>
      <c r="DA694" s="41"/>
      <c r="DB694" s="41"/>
      <c r="DC694" s="41"/>
      <c r="DD694" s="41"/>
      <c r="DE694" s="41"/>
      <c r="DF694" s="41"/>
      <c r="DG694" s="41"/>
      <c r="DH694" s="41"/>
      <c r="DI694" s="41"/>
      <c r="DJ694" s="41"/>
      <c r="DK694" s="41"/>
    </row>
    <row r="695" spans="1:115" s="74" customFormat="1" ht="60" customHeight="1">
      <c r="A695" s="152" t="s">
        <v>1527</v>
      </c>
      <c r="B695" s="4">
        <v>56</v>
      </c>
      <c r="C695" s="18" t="s">
        <v>1528</v>
      </c>
      <c r="D695" s="18" t="s">
        <v>1529</v>
      </c>
      <c r="E695" s="18" t="s">
        <v>1530</v>
      </c>
      <c r="F695" s="18" t="s">
        <v>1531</v>
      </c>
      <c r="G695" s="4" t="s">
        <v>1532</v>
      </c>
      <c r="H695" s="267">
        <v>4900</v>
      </c>
      <c r="I695" s="267"/>
      <c r="J695" s="267"/>
      <c r="K695" s="4" t="s">
        <v>1533</v>
      </c>
      <c r="L695" s="18" t="s">
        <v>1534</v>
      </c>
      <c r="M695" s="4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  <c r="BF695" s="41"/>
      <c r="BG695" s="41"/>
      <c r="BH695" s="41"/>
      <c r="BI695" s="41"/>
      <c r="BJ695" s="41"/>
      <c r="BK695" s="41"/>
      <c r="BL695" s="41"/>
      <c r="BM695" s="41"/>
      <c r="BN695" s="41"/>
      <c r="BO695" s="41"/>
      <c r="BP695" s="41"/>
      <c r="BQ695" s="41"/>
      <c r="BR695" s="41"/>
      <c r="BS695" s="41"/>
      <c r="BT695" s="41"/>
      <c r="BU695" s="41"/>
      <c r="BV695" s="41"/>
      <c r="BW695" s="41"/>
      <c r="BX695" s="41"/>
      <c r="BY695" s="41"/>
      <c r="BZ695" s="41"/>
      <c r="CA695" s="41"/>
      <c r="CB695" s="41"/>
      <c r="CC695" s="41"/>
      <c r="CD695" s="41"/>
      <c r="CE695" s="41"/>
      <c r="CF695" s="41"/>
      <c r="CG695" s="41"/>
      <c r="CH695" s="41"/>
      <c r="CI695" s="41"/>
      <c r="CJ695" s="41"/>
      <c r="CK695" s="41"/>
      <c r="CL695" s="41"/>
      <c r="CM695" s="41"/>
      <c r="CN695" s="41"/>
      <c r="CO695" s="41"/>
      <c r="CP695" s="41"/>
      <c r="CQ695" s="41"/>
      <c r="CR695" s="41"/>
      <c r="CS695" s="41"/>
      <c r="CT695" s="41"/>
      <c r="CU695" s="41"/>
      <c r="CV695" s="41"/>
      <c r="CW695" s="41"/>
      <c r="CX695" s="41"/>
      <c r="CY695" s="41"/>
      <c r="CZ695" s="41"/>
      <c r="DA695" s="41"/>
      <c r="DB695" s="41"/>
      <c r="DC695" s="41"/>
      <c r="DD695" s="41"/>
      <c r="DE695" s="41"/>
      <c r="DF695" s="41"/>
      <c r="DG695" s="41"/>
      <c r="DH695" s="41"/>
      <c r="DI695" s="41"/>
      <c r="DJ695" s="41"/>
      <c r="DK695" s="41"/>
    </row>
    <row r="696" spans="1:115" s="34" customFormat="1" ht="60" customHeight="1">
      <c r="A696" s="43"/>
      <c r="B696" s="4">
        <v>57</v>
      </c>
      <c r="C696" s="18" t="s">
        <v>1535</v>
      </c>
      <c r="D696" s="18" t="s">
        <v>1536</v>
      </c>
      <c r="E696" s="18" t="s">
        <v>1537</v>
      </c>
      <c r="F696" s="18" t="s">
        <v>1538</v>
      </c>
      <c r="G696" s="4" t="s">
        <v>1539</v>
      </c>
      <c r="H696" s="267">
        <v>4910</v>
      </c>
      <c r="I696" s="267"/>
      <c r="J696" s="267"/>
      <c r="K696" s="4" t="s">
        <v>1540</v>
      </c>
      <c r="L696" s="18" t="s">
        <v>1541</v>
      </c>
      <c r="M696" s="4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  <c r="BF696" s="41"/>
      <c r="BG696" s="41"/>
      <c r="BH696" s="41"/>
      <c r="BI696" s="41"/>
      <c r="BJ696" s="41"/>
      <c r="BK696" s="41"/>
      <c r="BL696" s="41"/>
      <c r="BM696" s="41"/>
      <c r="BN696" s="41"/>
      <c r="BO696" s="41"/>
      <c r="BP696" s="41"/>
      <c r="BQ696" s="41"/>
      <c r="BR696" s="41"/>
      <c r="BS696" s="41"/>
      <c r="BT696" s="41"/>
      <c r="BU696" s="41"/>
      <c r="BV696" s="41"/>
      <c r="BW696" s="41"/>
      <c r="BX696" s="41"/>
      <c r="BY696" s="41"/>
      <c r="BZ696" s="41"/>
      <c r="CA696" s="41"/>
      <c r="CB696" s="41"/>
      <c r="CC696" s="41"/>
      <c r="CD696" s="41"/>
      <c r="CE696" s="41"/>
      <c r="CF696" s="41"/>
      <c r="CG696" s="41"/>
      <c r="CH696" s="41"/>
      <c r="CI696" s="41"/>
      <c r="CJ696" s="41"/>
      <c r="CK696" s="41"/>
      <c r="CL696" s="41"/>
      <c r="CM696" s="41"/>
      <c r="CN696" s="41"/>
      <c r="CO696" s="41"/>
      <c r="CP696" s="41"/>
      <c r="CQ696" s="41"/>
      <c r="CR696" s="41"/>
      <c r="CS696" s="41"/>
      <c r="CT696" s="41"/>
      <c r="CU696" s="41"/>
      <c r="CV696" s="41"/>
      <c r="CW696" s="41"/>
      <c r="CX696" s="41"/>
      <c r="CY696" s="41"/>
      <c r="CZ696" s="41"/>
      <c r="DA696" s="41"/>
      <c r="DB696" s="41"/>
      <c r="DC696" s="41"/>
      <c r="DD696" s="41"/>
      <c r="DE696" s="41"/>
      <c r="DF696" s="41"/>
      <c r="DG696" s="41"/>
      <c r="DH696" s="41"/>
      <c r="DI696" s="41"/>
      <c r="DJ696" s="41"/>
      <c r="DK696" s="41"/>
    </row>
    <row r="697" spans="1:115" s="34" customFormat="1" ht="60" customHeight="1">
      <c r="A697" s="152" t="s">
        <v>1542</v>
      </c>
      <c r="B697" s="4">
        <v>58</v>
      </c>
      <c r="C697" s="18" t="s">
        <v>1543</v>
      </c>
      <c r="D697" s="18" t="s">
        <v>1544</v>
      </c>
      <c r="E697" s="18" t="s">
        <v>1545</v>
      </c>
      <c r="F697" s="18" t="s">
        <v>1546</v>
      </c>
      <c r="G697" s="4" t="s">
        <v>1547</v>
      </c>
      <c r="H697" s="267">
        <v>3650</v>
      </c>
      <c r="I697" s="267"/>
      <c r="J697" s="267"/>
      <c r="K697" s="4" t="s">
        <v>1548</v>
      </c>
      <c r="L697" s="18" t="s">
        <v>1549</v>
      </c>
      <c r="M697" s="4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1"/>
      <c r="BF697" s="41"/>
      <c r="BG697" s="41"/>
      <c r="BH697" s="41"/>
      <c r="BI697" s="41"/>
      <c r="BJ697" s="41"/>
      <c r="BK697" s="41"/>
      <c r="BL697" s="41"/>
      <c r="BM697" s="41"/>
      <c r="BN697" s="41"/>
      <c r="BO697" s="41"/>
      <c r="BP697" s="41"/>
      <c r="BQ697" s="41"/>
      <c r="BR697" s="41"/>
      <c r="BS697" s="41"/>
      <c r="BT697" s="41"/>
      <c r="BU697" s="41"/>
      <c r="BV697" s="41"/>
      <c r="BW697" s="41"/>
      <c r="BX697" s="41"/>
      <c r="BY697" s="41"/>
      <c r="BZ697" s="41"/>
      <c r="CA697" s="41"/>
      <c r="CB697" s="41"/>
      <c r="CC697" s="41"/>
      <c r="CD697" s="41"/>
      <c r="CE697" s="41"/>
      <c r="CF697" s="41"/>
      <c r="CG697" s="41"/>
      <c r="CH697" s="41"/>
      <c r="CI697" s="41"/>
      <c r="CJ697" s="41"/>
      <c r="CK697" s="41"/>
      <c r="CL697" s="41"/>
      <c r="CM697" s="41"/>
      <c r="CN697" s="41"/>
      <c r="CO697" s="41"/>
      <c r="CP697" s="41"/>
      <c r="CQ697" s="41"/>
      <c r="CR697" s="41"/>
      <c r="CS697" s="41"/>
      <c r="CT697" s="41"/>
      <c r="CU697" s="41"/>
      <c r="CV697" s="41"/>
      <c r="CW697" s="41"/>
      <c r="CX697" s="41"/>
      <c r="CY697" s="41"/>
      <c r="CZ697" s="41"/>
      <c r="DA697" s="41"/>
      <c r="DB697" s="41"/>
      <c r="DC697" s="41"/>
      <c r="DD697" s="41"/>
      <c r="DE697" s="41"/>
      <c r="DF697" s="41"/>
      <c r="DG697" s="41"/>
      <c r="DH697" s="41"/>
      <c r="DI697" s="41"/>
      <c r="DJ697" s="41"/>
      <c r="DK697" s="41"/>
    </row>
    <row r="698" spans="1:115" s="34" customFormat="1" ht="60" customHeight="1">
      <c r="A698" s="43"/>
      <c r="B698" s="4">
        <v>59</v>
      </c>
      <c r="C698" s="18" t="s">
        <v>1550</v>
      </c>
      <c r="D698" s="18" t="s">
        <v>1551</v>
      </c>
      <c r="E698" s="18" t="s">
        <v>1552</v>
      </c>
      <c r="F698" s="18" t="s">
        <v>1553</v>
      </c>
      <c r="G698" s="4" t="s">
        <v>1554</v>
      </c>
      <c r="H698" s="267">
        <v>4900</v>
      </c>
      <c r="I698" s="267"/>
      <c r="J698" s="267"/>
      <c r="K698" s="4" t="s">
        <v>1555</v>
      </c>
      <c r="L698" s="18" t="s">
        <v>1556</v>
      </c>
      <c r="M698" s="4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  <c r="BF698" s="41"/>
      <c r="BG698" s="41"/>
      <c r="BH698" s="41"/>
      <c r="BI698" s="41"/>
      <c r="BJ698" s="41"/>
      <c r="BK698" s="41"/>
      <c r="BL698" s="41"/>
      <c r="BM698" s="41"/>
      <c r="BN698" s="41"/>
      <c r="BO698" s="41"/>
      <c r="BP698" s="41"/>
      <c r="BQ698" s="41"/>
      <c r="BR698" s="41"/>
      <c r="BS698" s="41"/>
      <c r="BT698" s="41"/>
      <c r="BU698" s="41"/>
      <c r="BV698" s="41"/>
      <c r="BW698" s="41"/>
      <c r="BX698" s="41"/>
      <c r="BY698" s="41"/>
      <c r="BZ698" s="41"/>
      <c r="CA698" s="41"/>
      <c r="CB698" s="41"/>
      <c r="CC698" s="41"/>
      <c r="CD698" s="41"/>
      <c r="CE698" s="41"/>
      <c r="CF698" s="41"/>
      <c r="CG698" s="41"/>
      <c r="CH698" s="41"/>
      <c r="CI698" s="41"/>
      <c r="CJ698" s="41"/>
      <c r="CK698" s="41"/>
      <c r="CL698" s="41"/>
      <c r="CM698" s="41"/>
      <c r="CN698" s="41"/>
      <c r="CO698" s="41"/>
      <c r="CP698" s="41"/>
      <c r="CQ698" s="41"/>
      <c r="CR698" s="41"/>
      <c r="CS698" s="41"/>
      <c r="CT698" s="41"/>
      <c r="CU698" s="41"/>
      <c r="CV698" s="41"/>
      <c r="CW698" s="41"/>
      <c r="CX698" s="41"/>
      <c r="CY698" s="41"/>
      <c r="CZ698" s="41"/>
      <c r="DA698" s="41"/>
      <c r="DB698" s="41"/>
      <c r="DC698" s="41"/>
      <c r="DD698" s="41"/>
      <c r="DE698" s="41"/>
      <c r="DF698" s="41"/>
      <c r="DG698" s="41"/>
      <c r="DH698" s="41"/>
      <c r="DI698" s="41"/>
      <c r="DJ698" s="41"/>
      <c r="DK698" s="41"/>
    </row>
    <row r="699" spans="1:115" s="34" customFormat="1" ht="60" customHeight="1">
      <c r="A699" s="43" t="s">
        <v>1383</v>
      </c>
      <c r="B699" s="4">
        <v>60</v>
      </c>
      <c r="C699" s="18" t="s">
        <v>1557</v>
      </c>
      <c r="D699" s="18" t="s">
        <v>1558</v>
      </c>
      <c r="E699" s="18" t="s">
        <v>1559</v>
      </c>
      <c r="F699" s="18" t="s">
        <v>1560</v>
      </c>
      <c r="G699" s="4" t="s">
        <v>1561</v>
      </c>
      <c r="H699" s="267">
        <v>1000</v>
      </c>
      <c r="I699" s="267"/>
      <c r="J699" s="267"/>
      <c r="K699" s="4" t="s">
        <v>1562</v>
      </c>
      <c r="L699" s="18" t="s">
        <v>1563</v>
      </c>
      <c r="M699" s="4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1"/>
      <c r="BF699" s="41"/>
      <c r="BG699" s="41"/>
      <c r="BH699" s="41"/>
      <c r="BI699" s="41"/>
      <c r="BJ699" s="41"/>
      <c r="BK699" s="41"/>
      <c r="BL699" s="41"/>
      <c r="BM699" s="41"/>
      <c r="BN699" s="41"/>
      <c r="BO699" s="41"/>
      <c r="BP699" s="41"/>
      <c r="BQ699" s="41"/>
      <c r="BR699" s="41"/>
      <c r="BS699" s="41"/>
      <c r="BT699" s="41"/>
      <c r="BU699" s="41"/>
      <c r="BV699" s="41"/>
      <c r="BW699" s="41"/>
      <c r="BX699" s="41"/>
      <c r="BY699" s="41"/>
      <c r="BZ699" s="41"/>
      <c r="CA699" s="41"/>
      <c r="CB699" s="41"/>
      <c r="CC699" s="41"/>
      <c r="CD699" s="41"/>
      <c r="CE699" s="41"/>
      <c r="CF699" s="41"/>
      <c r="CG699" s="41"/>
      <c r="CH699" s="41"/>
      <c r="CI699" s="41"/>
      <c r="CJ699" s="41"/>
      <c r="CK699" s="41"/>
      <c r="CL699" s="41"/>
      <c r="CM699" s="41"/>
      <c r="CN699" s="41"/>
      <c r="CO699" s="41"/>
      <c r="CP699" s="41"/>
      <c r="CQ699" s="41"/>
      <c r="CR699" s="41"/>
      <c r="CS699" s="41"/>
      <c r="CT699" s="41"/>
      <c r="CU699" s="41"/>
      <c r="CV699" s="41"/>
      <c r="CW699" s="41"/>
      <c r="CX699" s="41"/>
      <c r="CY699" s="41"/>
      <c r="CZ699" s="41"/>
      <c r="DA699" s="41"/>
      <c r="DB699" s="41"/>
      <c r="DC699" s="41"/>
      <c r="DD699" s="41"/>
      <c r="DE699" s="41"/>
      <c r="DF699" s="41"/>
      <c r="DG699" s="41"/>
      <c r="DH699" s="41"/>
      <c r="DI699" s="41"/>
      <c r="DJ699" s="41"/>
      <c r="DK699" s="41"/>
    </row>
    <row r="700" spans="1:115" s="84" customFormat="1" ht="60" customHeight="1">
      <c r="A700" s="43" t="s">
        <v>1564</v>
      </c>
      <c r="B700" s="4">
        <v>61</v>
      </c>
      <c r="C700" s="43" t="s">
        <v>1565</v>
      </c>
      <c r="D700" s="4" t="s">
        <v>1566</v>
      </c>
      <c r="E700" s="4" t="s">
        <v>1567</v>
      </c>
      <c r="F700" s="4" t="s">
        <v>1568</v>
      </c>
      <c r="G700" s="4" t="s">
        <v>1569</v>
      </c>
      <c r="H700" s="267">
        <v>21900</v>
      </c>
      <c r="I700" s="267"/>
      <c r="J700" s="267"/>
      <c r="K700" s="4"/>
      <c r="L700" s="4" t="s">
        <v>1570</v>
      </c>
      <c r="M700" s="4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  <c r="AZ700" s="83"/>
      <c r="BA700" s="83"/>
      <c r="BB700" s="83"/>
      <c r="BC700" s="83"/>
      <c r="BD700" s="83"/>
      <c r="BE700" s="83"/>
      <c r="BF700" s="83"/>
      <c r="BG700" s="83"/>
      <c r="BH700" s="83"/>
      <c r="BI700" s="83"/>
      <c r="BJ700" s="83"/>
      <c r="BK700" s="83"/>
      <c r="BL700" s="83"/>
      <c r="BM700" s="83"/>
      <c r="BN700" s="83"/>
      <c r="BO700" s="83"/>
      <c r="BP700" s="83"/>
      <c r="BQ700" s="83"/>
      <c r="BR700" s="83"/>
      <c r="BS700" s="83"/>
      <c r="BT700" s="83"/>
      <c r="BU700" s="83"/>
      <c r="BV700" s="83"/>
      <c r="BW700" s="83"/>
      <c r="BX700" s="83"/>
      <c r="BY700" s="83"/>
      <c r="BZ700" s="83"/>
      <c r="CA700" s="83"/>
      <c r="CB700" s="83"/>
      <c r="CC700" s="83"/>
      <c r="CD700" s="83"/>
      <c r="CE700" s="83"/>
      <c r="CF700" s="83"/>
      <c r="CG700" s="83"/>
      <c r="CH700" s="83"/>
      <c r="CI700" s="83"/>
      <c r="CJ700" s="83"/>
      <c r="CK700" s="83"/>
      <c r="CL700" s="83"/>
      <c r="CM700" s="83"/>
      <c r="CN700" s="83"/>
      <c r="CO700" s="83"/>
      <c r="CP700" s="83"/>
      <c r="CQ700" s="83"/>
      <c r="CR700" s="83"/>
      <c r="CS700" s="83"/>
      <c r="CT700" s="83"/>
      <c r="CU700" s="83"/>
      <c r="CV700" s="83"/>
      <c r="CW700" s="83"/>
      <c r="CX700" s="83"/>
      <c r="CY700" s="83"/>
      <c r="CZ700" s="83"/>
      <c r="DA700" s="83"/>
      <c r="DB700" s="83"/>
      <c r="DC700" s="83"/>
      <c r="DD700" s="83"/>
      <c r="DE700" s="83"/>
      <c r="DF700" s="83"/>
      <c r="DG700" s="83"/>
      <c r="DH700" s="83"/>
      <c r="DI700" s="83"/>
      <c r="DJ700" s="83"/>
      <c r="DK700" s="83"/>
    </row>
    <row r="701" spans="1:115" s="85" customFormat="1" ht="60" customHeight="1">
      <c r="A701" s="43"/>
      <c r="B701" s="4">
        <v>62</v>
      </c>
      <c r="C701" s="43" t="s">
        <v>1571</v>
      </c>
      <c r="D701" s="4" t="s">
        <v>1572</v>
      </c>
      <c r="E701" s="4" t="s">
        <v>1573</v>
      </c>
      <c r="F701" s="4" t="s">
        <v>1574</v>
      </c>
      <c r="G701" s="4" t="s">
        <v>1575</v>
      </c>
      <c r="H701" s="267">
        <v>20000</v>
      </c>
      <c r="I701" s="267"/>
      <c r="J701" s="267"/>
      <c r="K701" s="4" t="s">
        <v>485</v>
      </c>
      <c r="L701" s="4" t="s">
        <v>1576</v>
      </c>
      <c r="M701" s="4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  <c r="AZ701" s="83"/>
      <c r="BA701" s="83"/>
      <c r="BB701" s="83"/>
      <c r="BC701" s="83"/>
      <c r="BD701" s="83"/>
      <c r="BE701" s="83"/>
      <c r="BF701" s="83"/>
      <c r="BG701" s="83"/>
      <c r="BH701" s="83"/>
      <c r="BI701" s="83"/>
      <c r="BJ701" s="83"/>
      <c r="BK701" s="83"/>
      <c r="BL701" s="83"/>
      <c r="BM701" s="83"/>
      <c r="BN701" s="83"/>
      <c r="BO701" s="83"/>
      <c r="BP701" s="83"/>
      <c r="BQ701" s="83"/>
      <c r="BR701" s="83"/>
      <c r="BS701" s="83"/>
      <c r="BT701" s="83"/>
      <c r="BU701" s="83"/>
      <c r="BV701" s="83"/>
      <c r="BW701" s="83"/>
      <c r="BX701" s="83"/>
      <c r="BY701" s="83"/>
      <c r="BZ701" s="83"/>
      <c r="CA701" s="83"/>
      <c r="CB701" s="83"/>
      <c r="CC701" s="83"/>
      <c r="CD701" s="83"/>
      <c r="CE701" s="83"/>
      <c r="CF701" s="83"/>
      <c r="CG701" s="83"/>
      <c r="CH701" s="83"/>
      <c r="CI701" s="83"/>
      <c r="CJ701" s="83"/>
      <c r="CK701" s="83"/>
      <c r="CL701" s="83"/>
      <c r="CM701" s="83"/>
      <c r="CN701" s="83"/>
      <c r="CO701" s="83"/>
      <c r="CP701" s="83"/>
      <c r="CQ701" s="83"/>
      <c r="CR701" s="83"/>
      <c r="CS701" s="83"/>
      <c r="CT701" s="83"/>
      <c r="CU701" s="83"/>
      <c r="CV701" s="83"/>
      <c r="CW701" s="83"/>
      <c r="CX701" s="83"/>
      <c r="CY701" s="83"/>
      <c r="CZ701" s="83"/>
      <c r="DA701" s="83"/>
      <c r="DB701" s="83"/>
      <c r="DC701" s="83"/>
      <c r="DD701" s="83"/>
      <c r="DE701" s="83"/>
      <c r="DF701" s="83"/>
      <c r="DG701" s="83"/>
      <c r="DH701" s="83"/>
      <c r="DI701" s="83"/>
      <c r="DJ701" s="83"/>
      <c r="DK701" s="83"/>
    </row>
    <row r="702" spans="1:115" s="85" customFormat="1" ht="60" customHeight="1">
      <c r="A702" s="43"/>
      <c r="B702" s="4">
        <v>63</v>
      </c>
      <c r="C702" s="43" t="s">
        <v>1577</v>
      </c>
      <c r="D702" s="4" t="s">
        <v>1578</v>
      </c>
      <c r="E702" s="4" t="s">
        <v>1579</v>
      </c>
      <c r="F702" s="4" t="s">
        <v>1580</v>
      </c>
      <c r="G702" s="4" t="s">
        <v>1581</v>
      </c>
      <c r="H702" s="267"/>
      <c r="I702" s="267"/>
      <c r="J702" s="267">
        <v>7080</v>
      </c>
      <c r="K702" s="4" t="s">
        <v>1582</v>
      </c>
      <c r="L702" s="4" t="s">
        <v>1583</v>
      </c>
      <c r="M702" s="4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  <c r="AX702" s="83"/>
      <c r="AY702" s="83"/>
      <c r="AZ702" s="83"/>
      <c r="BA702" s="83"/>
      <c r="BB702" s="83"/>
      <c r="BC702" s="83"/>
      <c r="BD702" s="83"/>
      <c r="BE702" s="83"/>
      <c r="BF702" s="83"/>
      <c r="BG702" s="83"/>
      <c r="BH702" s="83"/>
      <c r="BI702" s="83"/>
      <c r="BJ702" s="83"/>
      <c r="BK702" s="83"/>
      <c r="BL702" s="83"/>
      <c r="BM702" s="83"/>
      <c r="BN702" s="83"/>
      <c r="BO702" s="83"/>
      <c r="BP702" s="83"/>
      <c r="BQ702" s="83"/>
      <c r="BR702" s="83"/>
      <c r="BS702" s="83"/>
      <c r="BT702" s="83"/>
      <c r="BU702" s="83"/>
      <c r="BV702" s="83"/>
      <c r="BW702" s="83"/>
      <c r="BX702" s="83"/>
      <c r="BY702" s="83"/>
      <c r="BZ702" s="83"/>
      <c r="CA702" s="83"/>
      <c r="CB702" s="83"/>
      <c r="CC702" s="83"/>
      <c r="CD702" s="83"/>
      <c r="CE702" s="83"/>
      <c r="CF702" s="83"/>
      <c r="CG702" s="83"/>
      <c r="CH702" s="83"/>
      <c r="CI702" s="83"/>
      <c r="CJ702" s="83"/>
      <c r="CK702" s="83"/>
      <c r="CL702" s="83"/>
      <c r="CM702" s="83"/>
      <c r="CN702" s="83"/>
      <c r="CO702" s="83"/>
      <c r="CP702" s="83"/>
      <c r="CQ702" s="83"/>
      <c r="CR702" s="83"/>
      <c r="CS702" s="83"/>
      <c r="CT702" s="83"/>
      <c r="CU702" s="83"/>
      <c r="CV702" s="83"/>
      <c r="CW702" s="83"/>
      <c r="CX702" s="83"/>
      <c r="CY702" s="83"/>
      <c r="CZ702" s="83"/>
      <c r="DA702" s="83"/>
      <c r="DB702" s="83"/>
      <c r="DC702" s="83"/>
      <c r="DD702" s="83"/>
      <c r="DE702" s="83"/>
      <c r="DF702" s="83"/>
      <c r="DG702" s="83"/>
      <c r="DH702" s="83"/>
      <c r="DI702" s="83"/>
      <c r="DJ702" s="83"/>
      <c r="DK702" s="83"/>
    </row>
    <row r="703" spans="1:115" s="85" customFormat="1" ht="60" customHeight="1">
      <c r="A703" s="43"/>
      <c r="B703" s="4">
        <v>64</v>
      </c>
      <c r="C703" s="43" t="s">
        <v>1584</v>
      </c>
      <c r="D703" s="4" t="s">
        <v>1585</v>
      </c>
      <c r="E703" s="4" t="s">
        <v>1586</v>
      </c>
      <c r="F703" s="4" t="s">
        <v>1587</v>
      </c>
      <c r="G703" s="4" t="s">
        <v>1588</v>
      </c>
      <c r="H703" s="267">
        <v>5000</v>
      </c>
      <c r="I703" s="267"/>
      <c r="J703" s="267"/>
      <c r="K703" s="4"/>
      <c r="L703" s="4" t="s">
        <v>1589</v>
      </c>
      <c r="M703" s="4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  <c r="AX703" s="83"/>
      <c r="AY703" s="83"/>
      <c r="AZ703" s="83"/>
      <c r="BA703" s="83"/>
      <c r="BB703" s="83"/>
      <c r="BC703" s="83"/>
      <c r="BD703" s="83"/>
      <c r="BE703" s="83"/>
      <c r="BF703" s="83"/>
      <c r="BG703" s="83"/>
      <c r="BH703" s="83"/>
      <c r="BI703" s="83"/>
      <c r="BJ703" s="83"/>
      <c r="BK703" s="83"/>
      <c r="BL703" s="83"/>
      <c r="BM703" s="83"/>
      <c r="BN703" s="83"/>
      <c r="BO703" s="83"/>
      <c r="BP703" s="83"/>
      <c r="BQ703" s="83"/>
      <c r="BR703" s="83"/>
      <c r="BS703" s="83"/>
      <c r="BT703" s="83"/>
      <c r="BU703" s="83"/>
      <c r="BV703" s="83"/>
      <c r="BW703" s="83"/>
      <c r="BX703" s="83"/>
      <c r="BY703" s="83"/>
      <c r="BZ703" s="83"/>
      <c r="CA703" s="83"/>
      <c r="CB703" s="83"/>
      <c r="CC703" s="83"/>
      <c r="CD703" s="83"/>
      <c r="CE703" s="83"/>
      <c r="CF703" s="83"/>
      <c r="CG703" s="83"/>
      <c r="CH703" s="83"/>
      <c r="CI703" s="83"/>
      <c r="CJ703" s="83"/>
      <c r="CK703" s="83"/>
      <c r="CL703" s="83"/>
      <c r="CM703" s="83"/>
      <c r="CN703" s="83"/>
      <c r="CO703" s="83"/>
      <c r="CP703" s="83"/>
      <c r="CQ703" s="83"/>
      <c r="CR703" s="83"/>
      <c r="CS703" s="83"/>
      <c r="CT703" s="83"/>
      <c r="CU703" s="83"/>
      <c r="CV703" s="83"/>
      <c r="CW703" s="83"/>
      <c r="CX703" s="83"/>
      <c r="CY703" s="83"/>
      <c r="CZ703" s="83"/>
      <c r="DA703" s="83"/>
      <c r="DB703" s="83"/>
      <c r="DC703" s="83"/>
      <c r="DD703" s="83"/>
      <c r="DE703" s="83"/>
      <c r="DF703" s="83"/>
      <c r="DG703" s="83"/>
      <c r="DH703" s="83"/>
      <c r="DI703" s="83"/>
      <c r="DJ703" s="83"/>
      <c r="DK703" s="83"/>
    </row>
    <row r="704" spans="1:115" s="85" customFormat="1" ht="60" customHeight="1">
      <c r="A704" s="43"/>
      <c r="B704" s="4">
        <v>65</v>
      </c>
      <c r="C704" s="43" t="s">
        <v>1590</v>
      </c>
      <c r="D704" s="4" t="s">
        <v>1591</v>
      </c>
      <c r="E704" s="4" t="s">
        <v>1592</v>
      </c>
      <c r="F704" s="4" t="s">
        <v>1593</v>
      </c>
      <c r="G704" s="4" t="s">
        <v>1286</v>
      </c>
      <c r="H704" s="267"/>
      <c r="I704" s="267"/>
      <c r="J704" s="267">
        <v>7000</v>
      </c>
      <c r="K704" s="4" t="s">
        <v>1594</v>
      </c>
      <c r="L704" s="4" t="s">
        <v>1595</v>
      </c>
      <c r="M704" s="4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  <c r="AX704" s="83"/>
      <c r="AY704" s="83"/>
      <c r="AZ704" s="83"/>
      <c r="BA704" s="83"/>
      <c r="BB704" s="83"/>
      <c r="BC704" s="83"/>
      <c r="BD704" s="83"/>
      <c r="BE704" s="83"/>
      <c r="BF704" s="83"/>
      <c r="BG704" s="83"/>
      <c r="BH704" s="83"/>
      <c r="BI704" s="83"/>
      <c r="BJ704" s="83"/>
      <c r="BK704" s="83"/>
      <c r="BL704" s="83"/>
      <c r="BM704" s="83"/>
      <c r="BN704" s="83"/>
      <c r="BO704" s="83"/>
      <c r="BP704" s="83"/>
      <c r="BQ704" s="83"/>
      <c r="BR704" s="83"/>
      <c r="BS704" s="83"/>
      <c r="BT704" s="83"/>
      <c r="BU704" s="83"/>
      <c r="BV704" s="83"/>
      <c r="BW704" s="83"/>
      <c r="BX704" s="83"/>
      <c r="BY704" s="83"/>
      <c r="BZ704" s="83"/>
      <c r="CA704" s="83"/>
      <c r="CB704" s="83"/>
      <c r="CC704" s="83"/>
      <c r="CD704" s="83"/>
      <c r="CE704" s="83"/>
      <c r="CF704" s="83"/>
      <c r="CG704" s="83"/>
      <c r="CH704" s="83"/>
      <c r="CI704" s="83"/>
      <c r="CJ704" s="83"/>
      <c r="CK704" s="83"/>
      <c r="CL704" s="83"/>
      <c r="CM704" s="83"/>
      <c r="CN704" s="83"/>
      <c r="CO704" s="83"/>
      <c r="CP704" s="83"/>
      <c r="CQ704" s="83"/>
      <c r="CR704" s="83"/>
      <c r="CS704" s="83"/>
      <c r="CT704" s="83"/>
      <c r="CU704" s="83"/>
      <c r="CV704" s="83"/>
      <c r="CW704" s="83"/>
      <c r="CX704" s="83"/>
      <c r="CY704" s="83"/>
      <c r="CZ704" s="83"/>
      <c r="DA704" s="83"/>
      <c r="DB704" s="83"/>
      <c r="DC704" s="83"/>
      <c r="DD704" s="83"/>
      <c r="DE704" s="83"/>
      <c r="DF704" s="83"/>
      <c r="DG704" s="83"/>
      <c r="DH704" s="83"/>
      <c r="DI704" s="83"/>
      <c r="DJ704" s="83"/>
      <c r="DK704" s="83"/>
    </row>
    <row r="705" spans="1:115" s="85" customFormat="1" ht="60" customHeight="1">
      <c r="A705" s="43"/>
      <c r="B705" s="4">
        <v>66</v>
      </c>
      <c r="C705" s="43" t="s">
        <v>1596</v>
      </c>
      <c r="D705" s="4" t="s">
        <v>1597</v>
      </c>
      <c r="E705" s="4" t="s">
        <v>1598</v>
      </c>
      <c r="F705" s="4" t="s">
        <v>1599</v>
      </c>
      <c r="G705" s="4" t="s">
        <v>1600</v>
      </c>
      <c r="H705" s="267">
        <v>17600</v>
      </c>
      <c r="I705" s="267"/>
      <c r="J705" s="267"/>
      <c r="K705" s="4"/>
      <c r="L705" s="4" t="s">
        <v>1601</v>
      </c>
      <c r="M705" s="4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  <c r="AX705" s="83"/>
      <c r="AY705" s="83"/>
      <c r="AZ705" s="83"/>
      <c r="BA705" s="83"/>
      <c r="BB705" s="83"/>
      <c r="BC705" s="83"/>
      <c r="BD705" s="83"/>
      <c r="BE705" s="83"/>
      <c r="BF705" s="83"/>
      <c r="BG705" s="83"/>
      <c r="BH705" s="83"/>
      <c r="BI705" s="83"/>
      <c r="BJ705" s="83"/>
      <c r="BK705" s="83"/>
      <c r="BL705" s="83"/>
      <c r="BM705" s="83"/>
      <c r="BN705" s="83"/>
      <c r="BO705" s="83"/>
      <c r="BP705" s="83"/>
      <c r="BQ705" s="83"/>
      <c r="BR705" s="83"/>
      <c r="BS705" s="83"/>
      <c r="BT705" s="83"/>
      <c r="BU705" s="83"/>
      <c r="BV705" s="83"/>
      <c r="BW705" s="83"/>
      <c r="BX705" s="83"/>
      <c r="BY705" s="83"/>
      <c r="BZ705" s="83"/>
      <c r="CA705" s="83"/>
      <c r="CB705" s="83"/>
      <c r="CC705" s="83"/>
      <c r="CD705" s="83"/>
      <c r="CE705" s="83"/>
      <c r="CF705" s="83"/>
      <c r="CG705" s="83"/>
      <c r="CH705" s="83"/>
      <c r="CI705" s="83"/>
      <c r="CJ705" s="83"/>
      <c r="CK705" s="83"/>
      <c r="CL705" s="83"/>
      <c r="CM705" s="83"/>
      <c r="CN705" s="83"/>
      <c r="CO705" s="83"/>
      <c r="CP705" s="83"/>
      <c r="CQ705" s="83"/>
      <c r="CR705" s="83"/>
      <c r="CS705" s="83"/>
      <c r="CT705" s="83"/>
      <c r="CU705" s="83"/>
      <c r="CV705" s="83"/>
      <c r="CW705" s="83"/>
      <c r="CX705" s="83"/>
      <c r="CY705" s="83"/>
      <c r="CZ705" s="83"/>
      <c r="DA705" s="83"/>
      <c r="DB705" s="83"/>
      <c r="DC705" s="83"/>
      <c r="DD705" s="83"/>
      <c r="DE705" s="83"/>
      <c r="DF705" s="83"/>
      <c r="DG705" s="83"/>
      <c r="DH705" s="83"/>
      <c r="DI705" s="83"/>
      <c r="DJ705" s="83"/>
      <c r="DK705" s="83"/>
    </row>
    <row r="706" spans="1:115" s="85" customFormat="1" ht="60" customHeight="1">
      <c r="A706" s="43"/>
      <c r="B706" s="4">
        <v>67</v>
      </c>
      <c r="C706" s="43" t="s">
        <v>404</v>
      </c>
      <c r="D706" s="4" t="s">
        <v>1602</v>
      </c>
      <c r="E706" s="4" t="s">
        <v>1603</v>
      </c>
      <c r="F706" s="4" t="s">
        <v>1604</v>
      </c>
      <c r="G706" s="4" t="s">
        <v>1605</v>
      </c>
      <c r="H706" s="267"/>
      <c r="I706" s="267"/>
      <c r="J706" s="267">
        <v>8140</v>
      </c>
      <c r="K706" s="4" t="s">
        <v>1594</v>
      </c>
      <c r="L706" s="4" t="s">
        <v>1606</v>
      </c>
      <c r="M706" s="4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  <c r="AZ706" s="83"/>
      <c r="BA706" s="83"/>
      <c r="BB706" s="83"/>
      <c r="BC706" s="83"/>
      <c r="BD706" s="83"/>
      <c r="BE706" s="83"/>
      <c r="BF706" s="83"/>
      <c r="BG706" s="83"/>
      <c r="BH706" s="83"/>
      <c r="BI706" s="83"/>
      <c r="BJ706" s="83"/>
      <c r="BK706" s="83"/>
      <c r="BL706" s="83"/>
      <c r="BM706" s="83"/>
      <c r="BN706" s="83"/>
      <c r="BO706" s="83"/>
      <c r="BP706" s="83"/>
      <c r="BQ706" s="83"/>
      <c r="BR706" s="83"/>
      <c r="BS706" s="83"/>
      <c r="BT706" s="83"/>
      <c r="BU706" s="83"/>
      <c r="BV706" s="83"/>
      <c r="BW706" s="83"/>
      <c r="BX706" s="83"/>
      <c r="BY706" s="83"/>
      <c r="BZ706" s="83"/>
      <c r="CA706" s="83"/>
      <c r="CB706" s="83"/>
      <c r="CC706" s="83"/>
      <c r="CD706" s="83"/>
      <c r="CE706" s="83"/>
      <c r="CF706" s="83"/>
      <c r="CG706" s="83"/>
      <c r="CH706" s="83"/>
      <c r="CI706" s="83"/>
      <c r="CJ706" s="83"/>
      <c r="CK706" s="83"/>
      <c r="CL706" s="83"/>
      <c r="CM706" s="83"/>
      <c r="CN706" s="83"/>
      <c r="CO706" s="83"/>
      <c r="CP706" s="83"/>
      <c r="CQ706" s="83"/>
      <c r="CR706" s="83"/>
      <c r="CS706" s="83"/>
      <c r="CT706" s="83"/>
      <c r="CU706" s="83"/>
      <c r="CV706" s="83"/>
      <c r="CW706" s="83"/>
      <c r="CX706" s="83"/>
      <c r="CY706" s="83"/>
      <c r="CZ706" s="83"/>
      <c r="DA706" s="83"/>
      <c r="DB706" s="83"/>
      <c r="DC706" s="83"/>
      <c r="DD706" s="83"/>
      <c r="DE706" s="83"/>
      <c r="DF706" s="83"/>
      <c r="DG706" s="83"/>
      <c r="DH706" s="83"/>
      <c r="DI706" s="83"/>
      <c r="DJ706" s="83"/>
      <c r="DK706" s="83"/>
    </row>
    <row r="707" spans="1:115" s="85" customFormat="1" ht="60" customHeight="1">
      <c r="A707" s="43"/>
      <c r="B707" s="4">
        <v>68</v>
      </c>
      <c r="C707" s="43" t="s">
        <v>1607</v>
      </c>
      <c r="D707" s="4" t="s">
        <v>1608</v>
      </c>
      <c r="E707" s="4" t="s">
        <v>1609</v>
      </c>
      <c r="F707" s="4" t="s">
        <v>1610</v>
      </c>
      <c r="G707" s="4" t="s">
        <v>1611</v>
      </c>
      <c r="H707" s="267">
        <v>2070</v>
      </c>
      <c r="I707" s="267"/>
      <c r="J707" s="267"/>
      <c r="K707" s="4" t="s">
        <v>1582</v>
      </c>
      <c r="L707" s="4" t="s">
        <v>1612</v>
      </c>
      <c r="M707" s="4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  <c r="AZ707" s="83"/>
      <c r="BA707" s="83"/>
      <c r="BB707" s="83"/>
      <c r="BC707" s="83"/>
      <c r="BD707" s="83"/>
      <c r="BE707" s="83"/>
      <c r="BF707" s="83"/>
      <c r="BG707" s="83"/>
      <c r="BH707" s="83"/>
      <c r="BI707" s="83"/>
      <c r="BJ707" s="83"/>
      <c r="BK707" s="83"/>
      <c r="BL707" s="83"/>
      <c r="BM707" s="83"/>
      <c r="BN707" s="83"/>
      <c r="BO707" s="83"/>
      <c r="BP707" s="83"/>
      <c r="BQ707" s="83"/>
      <c r="BR707" s="83"/>
      <c r="BS707" s="83"/>
      <c r="BT707" s="83"/>
      <c r="BU707" s="83"/>
      <c r="BV707" s="83"/>
      <c r="BW707" s="83"/>
      <c r="BX707" s="83"/>
      <c r="BY707" s="83"/>
      <c r="BZ707" s="83"/>
      <c r="CA707" s="83"/>
      <c r="CB707" s="83"/>
      <c r="CC707" s="83"/>
      <c r="CD707" s="83"/>
      <c r="CE707" s="83"/>
      <c r="CF707" s="83"/>
      <c r="CG707" s="83"/>
      <c r="CH707" s="83"/>
      <c r="CI707" s="83"/>
      <c r="CJ707" s="83"/>
      <c r="CK707" s="83"/>
      <c r="CL707" s="83"/>
      <c r="CM707" s="83"/>
      <c r="CN707" s="83"/>
      <c r="CO707" s="83"/>
      <c r="CP707" s="83"/>
      <c r="CQ707" s="83"/>
      <c r="CR707" s="83"/>
      <c r="CS707" s="83"/>
      <c r="CT707" s="83"/>
      <c r="CU707" s="83"/>
      <c r="CV707" s="83"/>
      <c r="CW707" s="83"/>
      <c r="CX707" s="83"/>
      <c r="CY707" s="83"/>
      <c r="CZ707" s="83"/>
      <c r="DA707" s="83"/>
      <c r="DB707" s="83"/>
      <c r="DC707" s="83"/>
      <c r="DD707" s="83"/>
      <c r="DE707" s="83"/>
      <c r="DF707" s="83"/>
      <c r="DG707" s="83"/>
      <c r="DH707" s="83"/>
      <c r="DI707" s="83"/>
      <c r="DJ707" s="83"/>
      <c r="DK707" s="83"/>
    </row>
    <row r="708" spans="1:115" s="85" customFormat="1" ht="60" customHeight="1">
      <c r="A708" s="43"/>
      <c r="B708" s="4">
        <v>69</v>
      </c>
      <c r="C708" s="43" t="s">
        <v>1613</v>
      </c>
      <c r="D708" s="4" t="s">
        <v>1614</v>
      </c>
      <c r="E708" s="4" t="s">
        <v>1615</v>
      </c>
      <c r="F708" s="4" t="s">
        <v>1616</v>
      </c>
      <c r="G708" s="4" t="s">
        <v>1617</v>
      </c>
      <c r="H708" s="267"/>
      <c r="I708" s="267"/>
      <c r="J708" s="267">
        <v>1950</v>
      </c>
      <c r="K708" s="4" t="s">
        <v>1594</v>
      </c>
      <c r="L708" s="4" t="s">
        <v>1618</v>
      </c>
      <c r="M708" s="4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  <c r="AZ708" s="83"/>
      <c r="BA708" s="83"/>
      <c r="BB708" s="83"/>
      <c r="BC708" s="83"/>
      <c r="BD708" s="83"/>
      <c r="BE708" s="83"/>
      <c r="BF708" s="83"/>
      <c r="BG708" s="83"/>
      <c r="BH708" s="83"/>
      <c r="BI708" s="83"/>
      <c r="BJ708" s="83"/>
      <c r="BK708" s="83"/>
      <c r="BL708" s="83"/>
      <c r="BM708" s="83"/>
      <c r="BN708" s="83"/>
      <c r="BO708" s="83"/>
      <c r="BP708" s="83"/>
      <c r="BQ708" s="83"/>
      <c r="BR708" s="83"/>
      <c r="BS708" s="83"/>
      <c r="BT708" s="83"/>
      <c r="BU708" s="83"/>
      <c r="BV708" s="83"/>
      <c r="BW708" s="83"/>
      <c r="BX708" s="83"/>
      <c r="BY708" s="83"/>
      <c r="BZ708" s="83"/>
      <c r="CA708" s="83"/>
      <c r="CB708" s="83"/>
      <c r="CC708" s="83"/>
      <c r="CD708" s="83"/>
      <c r="CE708" s="83"/>
      <c r="CF708" s="83"/>
      <c r="CG708" s="83"/>
      <c r="CH708" s="83"/>
      <c r="CI708" s="83"/>
      <c r="CJ708" s="83"/>
      <c r="CK708" s="83"/>
      <c r="CL708" s="83"/>
      <c r="CM708" s="83"/>
      <c r="CN708" s="83"/>
      <c r="CO708" s="83"/>
      <c r="CP708" s="83"/>
      <c r="CQ708" s="83"/>
      <c r="CR708" s="83"/>
      <c r="CS708" s="83"/>
      <c r="CT708" s="83"/>
      <c r="CU708" s="83"/>
      <c r="CV708" s="83"/>
      <c r="CW708" s="83"/>
      <c r="CX708" s="83"/>
      <c r="CY708" s="83"/>
      <c r="CZ708" s="83"/>
      <c r="DA708" s="83"/>
      <c r="DB708" s="83"/>
      <c r="DC708" s="83"/>
      <c r="DD708" s="83"/>
      <c r="DE708" s="83"/>
      <c r="DF708" s="83"/>
      <c r="DG708" s="83"/>
      <c r="DH708" s="83"/>
      <c r="DI708" s="83"/>
      <c r="DJ708" s="83"/>
      <c r="DK708" s="83"/>
    </row>
    <row r="709" spans="1:115" s="85" customFormat="1" ht="60" customHeight="1">
      <c r="A709" s="43"/>
      <c r="B709" s="4">
        <v>70</v>
      </c>
      <c r="C709" s="43" t="s">
        <v>1613</v>
      </c>
      <c r="D709" s="4" t="s">
        <v>1619</v>
      </c>
      <c r="E709" s="4" t="s">
        <v>1620</v>
      </c>
      <c r="F709" s="4" t="s">
        <v>1621</v>
      </c>
      <c r="G709" s="4" t="s">
        <v>1622</v>
      </c>
      <c r="H709" s="267"/>
      <c r="I709" s="267"/>
      <c r="J709" s="267">
        <v>2430</v>
      </c>
      <c r="K709" s="4" t="s">
        <v>1594</v>
      </c>
      <c r="L709" s="4" t="s">
        <v>1623</v>
      </c>
      <c r="M709" s="4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  <c r="AZ709" s="83"/>
      <c r="BA709" s="83"/>
      <c r="BB709" s="83"/>
      <c r="BC709" s="83"/>
      <c r="BD709" s="83"/>
      <c r="BE709" s="83"/>
      <c r="BF709" s="83"/>
      <c r="BG709" s="83"/>
      <c r="BH709" s="83"/>
      <c r="BI709" s="83"/>
      <c r="BJ709" s="83"/>
      <c r="BK709" s="83"/>
      <c r="BL709" s="83"/>
      <c r="BM709" s="83"/>
      <c r="BN709" s="83"/>
      <c r="BO709" s="83"/>
      <c r="BP709" s="83"/>
      <c r="BQ709" s="83"/>
      <c r="BR709" s="83"/>
      <c r="BS709" s="83"/>
      <c r="BT709" s="83"/>
      <c r="BU709" s="83"/>
      <c r="BV709" s="83"/>
      <c r="BW709" s="83"/>
      <c r="BX709" s="83"/>
      <c r="BY709" s="83"/>
      <c r="BZ709" s="83"/>
      <c r="CA709" s="83"/>
      <c r="CB709" s="83"/>
      <c r="CC709" s="83"/>
      <c r="CD709" s="83"/>
      <c r="CE709" s="83"/>
      <c r="CF709" s="83"/>
      <c r="CG709" s="83"/>
      <c r="CH709" s="83"/>
      <c r="CI709" s="83"/>
      <c r="CJ709" s="83"/>
      <c r="CK709" s="83"/>
      <c r="CL709" s="83"/>
      <c r="CM709" s="83"/>
      <c r="CN709" s="83"/>
      <c r="CO709" s="83"/>
      <c r="CP709" s="83"/>
      <c r="CQ709" s="83"/>
      <c r="CR709" s="83"/>
      <c r="CS709" s="83"/>
      <c r="CT709" s="83"/>
      <c r="CU709" s="83"/>
      <c r="CV709" s="83"/>
      <c r="CW709" s="83"/>
      <c r="CX709" s="83"/>
      <c r="CY709" s="83"/>
      <c r="CZ709" s="83"/>
      <c r="DA709" s="83"/>
      <c r="DB709" s="83"/>
      <c r="DC709" s="83"/>
      <c r="DD709" s="83"/>
      <c r="DE709" s="83"/>
      <c r="DF709" s="83"/>
      <c r="DG709" s="83"/>
      <c r="DH709" s="83"/>
      <c r="DI709" s="83"/>
      <c r="DJ709" s="83"/>
      <c r="DK709" s="83"/>
    </row>
    <row r="710" spans="1:115" s="85" customFormat="1" ht="60" customHeight="1">
      <c r="A710" s="43"/>
      <c r="B710" s="4">
        <v>71</v>
      </c>
      <c r="C710" s="43" t="s">
        <v>1624</v>
      </c>
      <c r="D710" s="4" t="s">
        <v>1578</v>
      </c>
      <c r="E710" s="4" t="s">
        <v>1625</v>
      </c>
      <c r="F710" s="4" t="s">
        <v>1626</v>
      </c>
      <c r="G710" s="4" t="s">
        <v>1627</v>
      </c>
      <c r="H710" s="267">
        <v>5450</v>
      </c>
      <c r="I710" s="267"/>
      <c r="J710" s="267"/>
      <c r="K710" s="4" t="s">
        <v>1628</v>
      </c>
      <c r="L710" s="4" t="s">
        <v>1629</v>
      </c>
      <c r="M710" s="4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  <c r="AZ710" s="83"/>
      <c r="BA710" s="83"/>
      <c r="BB710" s="83"/>
      <c r="BC710" s="83"/>
      <c r="BD710" s="83"/>
      <c r="BE710" s="83"/>
      <c r="BF710" s="83"/>
      <c r="BG710" s="83"/>
      <c r="BH710" s="83"/>
      <c r="BI710" s="83"/>
      <c r="BJ710" s="83"/>
      <c r="BK710" s="83"/>
      <c r="BL710" s="83"/>
      <c r="BM710" s="83"/>
      <c r="BN710" s="83"/>
      <c r="BO710" s="83"/>
      <c r="BP710" s="83"/>
      <c r="BQ710" s="83"/>
      <c r="BR710" s="83"/>
      <c r="BS710" s="83"/>
      <c r="BT710" s="83"/>
      <c r="BU710" s="83"/>
      <c r="BV710" s="83"/>
      <c r="BW710" s="83"/>
      <c r="BX710" s="83"/>
      <c r="BY710" s="83"/>
      <c r="BZ710" s="83"/>
      <c r="CA710" s="83"/>
      <c r="CB710" s="83"/>
      <c r="CC710" s="83"/>
      <c r="CD710" s="83"/>
      <c r="CE710" s="83"/>
      <c r="CF710" s="83"/>
      <c r="CG710" s="83"/>
      <c r="CH710" s="83"/>
      <c r="CI710" s="83"/>
      <c r="CJ710" s="83"/>
      <c r="CK710" s="83"/>
      <c r="CL710" s="83"/>
      <c r="CM710" s="83"/>
      <c r="CN710" s="83"/>
      <c r="CO710" s="83"/>
      <c r="CP710" s="83"/>
      <c r="CQ710" s="83"/>
      <c r="CR710" s="83"/>
      <c r="CS710" s="83"/>
      <c r="CT710" s="83"/>
      <c r="CU710" s="83"/>
      <c r="CV710" s="83"/>
      <c r="CW710" s="83"/>
      <c r="CX710" s="83"/>
      <c r="CY710" s="83"/>
      <c r="CZ710" s="83"/>
      <c r="DA710" s="83"/>
      <c r="DB710" s="83"/>
      <c r="DC710" s="83"/>
      <c r="DD710" s="83"/>
      <c r="DE710" s="83"/>
      <c r="DF710" s="83"/>
      <c r="DG710" s="83"/>
      <c r="DH710" s="83"/>
      <c r="DI710" s="83"/>
      <c r="DJ710" s="83"/>
      <c r="DK710" s="83"/>
    </row>
    <row r="711" spans="1:115" s="85" customFormat="1" ht="60" customHeight="1">
      <c r="A711" s="43"/>
      <c r="B711" s="4">
        <v>72</v>
      </c>
      <c r="C711" s="43" t="s">
        <v>1630</v>
      </c>
      <c r="D711" s="4" t="s">
        <v>1608</v>
      </c>
      <c r="E711" s="4" t="s">
        <v>1631</v>
      </c>
      <c r="F711" s="4" t="s">
        <v>1632</v>
      </c>
      <c r="G711" s="4" t="s">
        <v>1633</v>
      </c>
      <c r="H711" s="267"/>
      <c r="I711" s="267"/>
      <c r="J711" s="267">
        <v>1832</v>
      </c>
      <c r="K711" s="4" t="s">
        <v>1594</v>
      </c>
      <c r="L711" s="4" t="s">
        <v>1634</v>
      </c>
      <c r="M711" s="4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  <c r="AZ711" s="83"/>
      <c r="BA711" s="83"/>
      <c r="BB711" s="83"/>
      <c r="BC711" s="83"/>
      <c r="BD711" s="83"/>
      <c r="BE711" s="83"/>
      <c r="BF711" s="83"/>
      <c r="BG711" s="83"/>
      <c r="BH711" s="83"/>
      <c r="BI711" s="83"/>
      <c r="BJ711" s="83"/>
      <c r="BK711" s="83"/>
      <c r="BL711" s="83"/>
      <c r="BM711" s="83"/>
      <c r="BN711" s="83"/>
      <c r="BO711" s="83"/>
      <c r="BP711" s="83"/>
      <c r="BQ711" s="83"/>
      <c r="BR711" s="83"/>
      <c r="BS711" s="83"/>
      <c r="BT711" s="83"/>
      <c r="BU711" s="83"/>
      <c r="BV711" s="83"/>
      <c r="BW711" s="83"/>
      <c r="BX711" s="83"/>
      <c r="BY711" s="83"/>
      <c r="BZ711" s="83"/>
      <c r="CA711" s="83"/>
      <c r="CB711" s="83"/>
      <c r="CC711" s="83"/>
      <c r="CD711" s="83"/>
      <c r="CE711" s="83"/>
      <c r="CF711" s="83"/>
      <c r="CG711" s="83"/>
      <c r="CH711" s="83"/>
      <c r="CI711" s="83"/>
      <c r="CJ711" s="83"/>
      <c r="CK711" s="83"/>
      <c r="CL711" s="83"/>
      <c r="CM711" s="83"/>
      <c r="CN711" s="83"/>
      <c r="CO711" s="83"/>
      <c r="CP711" s="83"/>
      <c r="CQ711" s="83"/>
      <c r="CR711" s="83"/>
      <c r="CS711" s="83"/>
      <c r="CT711" s="83"/>
      <c r="CU711" s="83"/>
      <c r="CV711" s="83"/>
      <c r="CW711" s="83"/>
      <c r="CX711" s="83"/>
      <c r="CY711" s="83"/>
      <c r="CZ711" s="83"/>
      <c r="DA711" s="83"/>
      <c r="DB711" s="83"/>
      <c r="DC711" s="83"/>
      <c r="DD711" s="83"/>
      <c r="DE711" s="83"/>
      <c r="DF711" s="83"/>
      <c r="DG711" s="83"/>
      <c r="DH711" s="83"/>
      <c r="DI711" s="83"/>
      <c r="DJ711" s="83"/>
      <c r="DK711" s="83"/>
    </row>
    <row r="712" spans="1:115" s="85" customFormat="1" ht="60" customHeight="1">
      <c r="A712" s="43"/>
      <c r="B712" s="4">
        <v>73</v>
      </c>
      <c r="C712" s="43" t="s">
        <v>1635</v>
      </c>
      <c r="D712" s="4" t="s">
        <v>1608</v>
      </c>
      <c r="E712" s="4" t="s">
        <v>1636</v>
      </c>
      <c r="F712" s="4" t="s">
        <v>1637</v>
      </c>
      <c r="G712" s="4" t="s">
        <v>1638</v>
      </c>
      <c r="H712" s="267">
        <v>5050</v>
      </c>
      <c r="I712" s="267"/>
      <c r="J712" s="267"/>
      <c r="K712" s="4" t="s">
        <v>1582</v>
      </c>
      <c r="L712" s="4" t="s">
        <v>1639</v>
      </c>
      <c r="M712" s="4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  <c r="AZ712" s="83"/>
      <c r="BA712" s="83"/>
      <c r="BB712" s="83"/>
      <c r="BC712" s="83"/>
      <c r="BD712" s="83"/>
      <c r="BE712" s="83"/>
      <c r="BF712" s="83"/>
      <c r="BG712" s="83"/>
      <c r="BH712" s="83"/>
      <c r="BI712" s="83"/>
      <c r="BJ712" s="83"/>
      <c r="BK712" s="83"/>
      <c r="BL712" s="83"/>
      <c r="BM712" s="83"/>
      <c r="BN712" s="83"/>
      <c r="BO712" s="83"/>
      <c r="BP712" s="83"/>
      <c r="BQ712" s="83"/>
      <c r="BR712" s="83"/>
      <c r="BS712" s="83"/>
      <c r="BT712" s="83"/>
      <c r="BU712" s="83"/>
      <c r="BV712" s="83"/>
      <c r="BW712" s="83"/>
      <c r="BX712" s="83"/>
      <c r="BY712" s="83"/>
      <c r="BZ712" s="83"/>
      <c r="CA712" s="83"/>
      <c r="CB712" s="83"/>
      <c r="CC712" s="83"/>
      <c r="CD712" s="83"/>
      <c r="CE712" s="83"/>
      <c r="CF712" s="83"/>
      <c r="CG712" s="83"/>
      <c r="CH712" s="83"/>
      <c r="CI712" s="83"/>
      <c r="CJ712" s="83"/>
      <c r="CK712" s="83"/>
      <c r="CL712" s="83"/>
      <c r="CM712" s="83"/>
      <c r="CN712" s="83"/>
      <c r="CO712" s="83"/>
      <c r="CP712" s="83"/>
      <c r="CQ712" s="83"/>
      <c r="CR712" s="83"/>
      <c r="CS712" s="83"/>
      <c r="CT712" s="83"/>
      <c r="CU712" s="83"/>
      <c r="CV712" s="83"/>
      <c r="CW712" s="83"/>
      <c r="CX712" s="83"/>
      <c r="CY712" s="83"/>
      <c r="CZ712" s="83"/>
      <c r="DA712" s="83"/>
      <c r="DB712" s="83"/>
      <c r="DC712" s="83"/>
      <c r="DD712" s="83"/>
      <c r="DE712" s="83"/>
      <c r="DF712" s="83"/>
      <c r="DG712" s="83"/>
      <c r="DH712" s="83"/>
      <c r="DI712" s="83"/>
      <c r="DJ712" s="83"/>
      <c r="DK712" s="83"/>
    </row>
    <row r="713" spans="1:115" s="85" customFormat="1" ht="60" customHeight="1">
      <c r="A713" s="43"/>
      <c r="B713" s="4">
        <v>74</v>
      </c>
      <c r="C713" s="43" t="s">
        <v>1640</v>
      </c>
      <c r="D713" s="4" t="s">
        <v>1608</v>
      </c>
      <c r="E713" s="4" t="s">
        <v>1641</v>
      </c>
      <c r="F713" s="4" t="s">
        <v>1642</v>
      </c>
      <c r="G713" s="4" t="s">
        <v>1643</v>
      </c>
      <c r="H713" s="267"/>
      <c r="I713" s="267"/>
      <c r="J713" s="267">
        <v>5100</v>
      </c>
      <c r="K713" s="4" t="s">
        <v>1594</v>
      </c>
      <c r="L713" s="4" t="s">
        <v>1644</v>
      </c>
      <c r="M713" s="4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  <c r="AZ713" s="83"/>
      <c r="BA713" s="83"/>
      <c r="BB713" s="83"/>
      <c r="BC713" s="83"/>
      <c r="BD713" s="83"/>
      <c r="BE713" s="83"/>
      <c r="BF713" s="83"/>
      <c r="BG713" s="83"/>
      <c r="BH713" s="83"/>
      <c r="BI713" s="83"/>
      <c r="BJ713" s="83"/>
      <c r="BK713" s="83"/>
      <c r="BL713" s="83"/>
      <c r="BM713" s="83"/>
      <c r="BN713" s="83"/>
      <c r="BO713" s="83"/>
      <c r="BP713" s="83"/>
      <c r="BQ713" s="83"/>
      <c r="BR713" s="83"/>
      <c r="BS713" s="83"/>
      <c r="BT713" s="83"/>
      <c r="BU713" s="83"/>
      <c r="BV713" s="83"/>
      <c r="BW713" s="83"/>
      <c r="BX713" s="83"/>
      <c r="BY713" s="83"/>
      <c r="BZ713" s="83"/>
      <c r="CA713" s="83"/>
      <c r="CB713" s="83"/>
      <c r="CC713" s="83"/>
      <c r="CD713" s="83"/>
      <c r="CE713" s="83"/>
      <c r="CF713" s="83"/>
      <c r="CG713" s="83"/>
      <c r="CH713" s="83"/>
      <c r="CI713" s="83"/>
      <c r="CJ713" s="83"/>
      <c r="CK713" s="83"/>
      <c r="CL713" s="83"/>
      <c r="CM713" s="83"/>
      <c r="CN713" s="83"/>
      <c r="CO713" s="83"/>
      <c r="CP713" s="83"/>
      <c r="CQ713" s="83"/>
      <c r="CR713" s="83"/>
      <c r="CS713" s="83"/>
      <c r="CT713" s="83"/>
      <c r="CU713" s="83"/>
      <c r="CV713" s="83"/>
      <c r="CW713" s="83"/>
      <c r="CX713" s="83"/>
      <c r="CY713" s="83"/>
      <c r="CZ713" s="83"/>
      <c r="DA713" s="83"/>
      <c r="DB713" s="83"/>
      <c r="DC713" s="83"/>
      <c r="DD713" s="83"/>
      <c r="DE713" s="83"/>
      <c r="DF713" s="83"/>
      <c r="DG713" s="83"/>
      <c r="DH713" s="83"/>
      <c r="DI713" s="83"/>
      <c r="DJ713" s="83"/>
      <c r="DK713" s="83"/>
    </row>
    <row r="714" spans="1:115" s="85" customFormat="1" ht="60" customHeight="1">
      <c r="A714" s="43"/>
      <c r="B714" s="4">
        <v>75</v>
      </c>
      <c r="C714" s="43" t="s">
        <v>1645</v>
      </c>
      <c r="D714" s="4" t="s">
        <v>1646</v>
      </c>
      <c r="E714" s="4" t="s">
        <v>1647</v>
      </c>
      <c r="F714" s="4" t="s">
        <v>1648</v>
      </c>
      <c r="G714" s="4" t="s">
        <v>1649</v>
      </c>
      <c r="H714" s="267"/>
      <c r="I714" s="267"/>
      <c r="J714" s="267">
        <v>11500</v>
      </c>
      <c r="K714" s="4" t="s">
        <v>1594</v>
      </c>
      <c r="L714" s="4" t="s">
        <v>1650</v>
      </c>
      <c r="M714" s="4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  <c r="AZ714" s="83"/>
      <c r="BA714" s="83"/>
      <c r="BB714" s="83"/>
      <c r="BC714" s="83"/>
      <c r="BD714" s="83"/>
      <c r="BE714" s="83"/>
      <c r="BF714" s="83"/>
      <c r="BG714" s="83"/>
      <c r="BH714" s="83"/>
      <c r="BI714" s="83"/>
      <c r="BJ714" s="83"/>
      <c r="BK714" s="83"/>
      <c r="BL714" s="83"/>
      <c r="BM714" s="83"/>
      <c r="BN714" s="83"/>
      <c r="BO714" s="83"/>
      <c r="BP714" s="83"/>
      <c r="BQ714" s="83"/>
      <c r="BR714" s="83"/>
      <c r="BS714" s="83"/>
      <c r="BT714" s="83"/>
      <c r="BU714" s="83"/>
      <c r="BV714" s="83"/>
      <c r="BW714" s="83"/>
      <c r="BX714" s="83"/>
      <c r="BY714" s="83"/>
      <c r="BZ714" s="83"/>
      <c r="CA714" s="83"/>
      <c r="CB714" s="83"/>
      <c r="CC714" s="83"/>
      <c r="CD714" s="83"/>
      <c r="CE714" s="83"/>
      <c r="CF714" s="83"/>
      <c r="CG714" s="83"/>
      <c r="CH714" s="83"/>
      <c r="CI714" s="83"/>
      <c r="CJ714" s="83"/>
      <c r="CK714" s="83"/>
      <c r="CL714" s="83"/>
      <c r="CM714" s="83"/>
      <c r="CN714" s="83"/>
      <c r="CO714" s="83"/>
      <c r="CP714" s="83"/>
      <c r="CQ714" s="83"/>
      <c r="CR714" s="83"/>
      <c r="CS714" s="83"/>
      <c r="CT714" s="83"/>
      <c r="CU714" s="83"/>
      <c r="CV714" s="83"/>
      <c r="CW714" s="83"/>
      <c r="CX714" s="83"/>
      <c r="CY714" s="83"/>
      <c r="CZ714" s="83"/>
      <c r="DA714" s="83"/>
      <c r="DB714" s="83"/>
      <c r="DC714" s="83"/>
      <c r="DD714" s="83"/>
      <c r="DE714" s="83"/>
      <c r="DF714" s="83"/>
      <c r="DG714" s="83"/>
      <c r="DH714" s="83"/>
      <c r="DI714" s="83"/>
      <c r="DJ714" s="83"/>
      <c r="DK714" s="83"/>
    </row>
    <row r="715" spans="1:115" s="85" customFormat="1" ht="60" customHeight="1">
      <c r="A715" s="43"/>
      <c r="B715" s="4">
        <v>76</v>
      </c>
      <c r="C715" s="43" t="s">
        <v>1651</v>
      </c>
      <c r="D715" s="4" t="s">
        <v>1652</v>
      </c>
      <c r="E715" s="4" t="s">
        <v>1653</v>
      </c>
      <c r="F715" s="4" t="s">
        <v>1654</v>
      </c>
      <c r="G715" s="4" t="s">
        <v>1655</v>
      </c>
      <c r="H715" s="267"/>
      <c r="I715" s="267"/>
      <c r="J715" s="267">
        <v>7200</v>
      </c>
      <c r="K715" s="4" t="s">
        <v>1594</v>
      </c>
      <c r="L715" s="4" t="s">
        <v>1656</v>
      </c>
      <c r="M715" s="4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  <c r="AZ715" s="83"/>
      <c r="BA715" s="83"/>
      <c r="BB715" s="83"/>
      <c r="BC715" s="83"/>
      <c r="BD715" s="83"/>
      <c r="BE715" s="83"/>
      <c r="BF715" s="83"/>
      <c r="BG715" s="83"/>
      <c r="BH715" s="83"/>
      <c r="BI715" s="83"/>
      <c r="BJ715" s="83"/>
      <c r="BK715" s="83"/>
      <c r="BL715" s="83"/>
      <c r="BM715" s="83"/>
      <c r="BN715" s="83"/>
      <c r="BO715" s="83"/>
      <c r="BP715" s="83"/>
      <c r="BQ715" s="83"/>
      <c r="BR715" s="83"/>
      <c r="BS715" s="83"/>
      <c r="BT715" s="83"/>
      <c r="BU715" s="83"/>
      <c r="BV715" s="83"/>
      <c r="BW715" s="83"/>
      <c r="BX715" s="83"/>
      <c r="BY715" s="83"/>
      <c r="BZ715" s="83"/>
      <c r="CA715" s="83"/>
      <c r="CB715" s="83"/>
      <c r="CC715" s="83"/>
      <c r="CD715" s="83"/>
      <c r="CE715" s="83"/>
      <c r="CF715" s="83"/>
      <c r="CG715" s="83"/>
      <c r="CH715" s="83"/>
      <c r="CI715" s="83"/>
      <c r="CJ715" s="83"/>
      <c r="CK715" s="83"/>
      <c r="CL715" s="83"/>
      <c r="CM715" s="83"/>
      <c r="CN715" s="83"/>
      <c r="CO715" s="83"/>
      <c r="CP715" s="83"/>
      <c r="CQ715" s="83"/>
      <c r="CR715" s="83"/>
      <c r="CS715" s="83"/>
      <c r="CT715" s="83"/>
      <c r="CU715" s="83"/>
      <c r="CV715" s="83"/>
      <c r="CW715" s="83"/>
      <c r="CX715" s="83"/>
      <c r="CY715" s="83"/>
      <c r="CZ715" s="83"/>
      <c r="DA715" s="83"/>
      <c r="DB715" s="83"/>
      <c r="DC715" s="83"/>
      <c r="DD715" s="83"/>
      <c r="DE715" s="83"/>
      <c r="DF715" s="83"/>
      <c r="DG715" s="83"/>
      <c r="DH715" s="83"/>
      <c r="DI715" s="83"/>
      <c r="DJ715" s="83"/>
      <c r="DK715" s="83"/>
    </row>
    <row r="716" spans="1:115" s="85" customFormat="1" ht="60" customHeight="1">
      <c r="A716" s="43"/>
      <c r="B716" s="4">
        <v>77</v>
      </c>
      <c r="C716" s="43" t="s">
        <v>1657</v>
      </c>
      <c r="D716" s="4" t="s">
        <v>1658</v>
      </c>
      <c r="E716" s="4" t="s">
        <v>1659</v>
      </c>
      <c r="F716" s="4" t="s">
        <v>1660</v>
      </c>
      <c r="G716" s="4" t="s">
        <v>1661</v>
      </c>
      <c r="H716" s="267"/>
      <c r="I716" s="267"/>
      <c r="J716" s="267">
        <v>4700</v>
      </c>
      <c r="K716" s="4" t="s">
        <v>1594</v>
      </c>
      <c r="L716" s="4" t="s">
        <v>1662</v>
      </c>
      <c r="M716" s="4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  <c r="AZ716" s="83"/>
      <c r="BA716" s="83"/>
      <c r="BB716" s="83"/>
      <c r="BC716" s="83"/>
      <c r="BD716" s="83"/>
      <c r="BE716" s="83"/>
      <c r="BF716" s="83"/>
      <c r="BG716" s="83"/>
      <c r="BH716" s="83"/>
      <c r="BI716" s="83"/>
      <c r="BJ716" s="83"/>
      <c r="BK716" s="83"/>
      <c r="BL716" s="83"/>
      <c r="BM716" s="83"/>
      <c r="BN716" s="83"/>
      <c r="BO716" s="83"/>
      <c r="BP716" s="83"/>
      <c r="BQ716" s="83"/>
      <c r="BR716" s="83"/>
      <c r="BS716" s="83"/>
      <c r="BT716" s="83"/>
      <c r="BU716" s="83"/>
      <c r="BV716" s="83"/>
      <c r="BW716" s="83"/>
      <c r="BX716" s="83"/>
      <c r="BY716" s="83"/>
      <c r="BZ716" s="83"/>
      <c r="CA716" s="83"/>
      <c r="CB716" s="83"/>
      <c r="CC716" s="83"/>
      <c r="CD716" s="83"/>
      <c r="CE716" s="83"/>
      <c r="CF716" s="83"/>
      <c r="CG716" s="83"/>
      <c r="CH716" s="83"/>
      <c r="CI716" s="83"/>
      <c r="CJ716" s="83"/>
      <c r="CK716" s="83"/>
      <c r="CL716" s="83"/>
      <c r="CM716" s="83"/>
      <c r="CN716" s="83"/>
      <c r="CO716" s="83"/>
      <c r="CP716" s="83"/>
      <c r="CQ716" s="83"/>
      <c r="CR716" s="83"/>
      <c r="CS716" s="83"/>
      <c r="CT716" s="83"/>
      <c r="CU716" s="83"/>
      <c r="CV716" s="83"/>
      <c r="CW716" s="83"/>
      <c r="CX716" s="83"/>
      <c r="CY716" s="83"/>
      <c r="CZ716" s="83"/>
      <c r="DA716" s="83"/>
      <c r="DB716" s="83"/>
      <c r="DC716" s="83"/>
      <c r="DD716" s="83"/>
      <c r="DE716" s="83"/>
      <c r="DF716" s="83"/>
      <c r="DG716" s="83"/>
      <c r="DH716" s="83"/>
      <c r="DI716" s="83"/>
      <c r="DJ716" s="83"/>
      <c r="DK716" s="83"/>
    </row>
    <row r="717" spans="1:115" s="85" customFormat="1" ht="60" customHeight="1">
      <c r="A717" s="43"/>
      <c r="B717" s="4">
        <v>78</v>
      </c>
      <c r="C717" s="43" t="s">
        <v>1663</v>
      </c>
      <c r="D717" s="4" t="s">
        <v>1658</v>
      </c>
      <c r="E717" s="4" t="s">
        <v>1664</v>
      </c>
      <c r="F717" s="4" t="s">
        <v>1665</v>
      </c>
      <c r="G717" s="4" t="s">
        <v>1202</v>
      </c>
      <c r="H717" s="267"/>
      <c r="I717" s="267"/>
      <c r="J717" s="267">
        <v>5000</v>
      </c>
      <c r="K717" s="4" t="s">
        <v>1594</v>
      </c>
      <c r="L717" s="4" t="s">
        <v>1666</v>
      </c>
      <c r="M717" s="4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  <c r="AZ717" s="83"/>
      <c r="BA717" s="83"/>
      <c r="BB717" s="83"/>
      <c r="BC717" s="83"/>
      <c r="BD717" s="83"/>
      <c r="BE717" s="83"/>
      <c r="BF717" s="83"/>
      <c r="BG717" s="83"/>
      <c r="BH717" s="83"/>
      <c r="BI717" s="83"/>
      <c r="BJ717" s="83"/>
      <c r="BK717" s="83"/>
      <c r="BL717" s="83"/>
      <c r="BM717" s="83"/>
      <c r="BN717" s="83"/>
      <c r="BO717" s="83"/>
      <c r="BP717" s="83"/>
      <c r="BQ717" s="83"/>
      <c r="BR717" s="83"/>
      <c r="BS717" s="83"/>
      <c r="BT717" s="83"/>
      <c r="BU717" s="83"/>
      <c r="BV717" s="83"/>
      <c r="BW717" s="83"/>
      <c r="BX717" s="83"/>
      <c r="BY717" s="83"/>
      <c r="BZ717" s="83"/>
      <c r="CA717" s="83"/>
      <c r="CB717" s="83"/>
      <c r="CC717" s="83"/>
      <c r="CD717" s="83"/>
      <c r="CE717" s="83"/>
      <c r="CF717" s="83"/>
      <c r="CG717" s="83"/>
      <c r="CH717" s="83"/>
      <c r="CI717" s="83"/>
      <c r="CJ717" s="83"/>
      <c r="CK717" s="83"/>
      <c r="CL717" s="83"/>
      <c r="CM717" s="83"/>
      <c r="CN717" s="83"/>
      <c r="CO717" s="83"/>
      <c r="CP717" s="83"/>
      <c r="CQ717" s="83"/>
      <c r="CR717" s="83"/>
      <c r="CS717" s="83"/>
      <c r="CT717" s="83"/>
      <c r="CU717" s="83"/>
      <c r="CV717" s="83"/>
      <c r="CW717" s="83"/>
      <c r="CX717" s="83"/>
      <c r="CY717" s="83"/>
      <c r="CZ717" s="83"/>
      <c r="DA717" s="83"/>
      <c r="DB717" s="83"/>
      <c r="DC717" s="83"/>
      <c r="DD717" s="83"/>
      <c r="DE717" s="83"/>
      <c r="DF717" s="83"/>
      <c r="DG717" s="83"/>
      <c r="DH717" s="83"/>
      <c r="DI717" s="83"/>
      <c r="DJ717" s="83"/>
      <c r="DK717" s="83"/>
    </row>
    <row r="718" spans="1:115" s="85" customFormat="1" ht="60" customHeight="1">
      <c r="A718" s="43"/>
      <c r="B718" s="4">
        <v>79</v>
      </c>
      <c r="C718" s="43" t="s">
        <v>1667</v>
      </c>
      <c r="D718" s="4" t="s">
        <v>1658</v>
      </c>
      <c r="E718" s="4" t="s">
        <v>1668</v>
      </c>
      <c r="F718" s="4" t="s">
        <v>1669</v>
      </c>
      <c r="G718" s="4" t="s">
        <v>1670</v>
      </c>
      <c r="H718" s="267"/>
      <c r="I718" s="267"/>
      <c r="J718" s="267">
        <v>5001</v>
      </c>
      <c r="K718" s="4" t="s">
        <v>1594</v>
      </c>
      <c r="L718" s="4" t="s">
        <v>1671</v>
      </c>
      <c r="M718" s="4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  <c r="AZ718" s="83"/>
      <c r="BA718" s="83"/>
      <c r="BB718" s="83"/>
      <c r="BC718" s="83"/>
      <c r="BD718" s="83"/>
      <c r="BE718" s="83"/>
      <c r="BF718" s="83"/>
      <c r="BG718" s="83"/>
      <c r="BH718" s="83"/>
      <c r="BI718" s="83"/>
      <c r="BJ718" s="83"/>
      <c r="BK718" s="83"/>
      <c r="BL718" s="83"/>
      <c r="BM718" s="83"/>
      <c r="BN718" s="83"/>
      <c r="BO718" s="83"/>
      <c r="BP718" s="83"/>
      <c r="BQ718" s="83"/>
      <c r="BR718" s="83"/>
      <c r="BS718" s="83"/>
      <c r="BT718" s="83"/>
      <c r="BU718" s="83"/>
      <c r="BV718" s="83"/>
      <c r="BW718" s="83"/>
      <c r="BX718" s="83"/>
      <c r="BY718" s="83"/>
      <c r="BZ718" s="83"/>
      <c r="CA718" s="83"/>
      <c r="CB718" s="83"/>
      <c r="CC718" s="83"/>
      <c r="CD718" s="83"/>
      <c r="CE718" s="83"/>
      <c r="CF718" s="83"/>
      <c r="CG718" s="83"/>
      <c r="CH718" s="83"/>
      <c r="CI718" s="83"/>
      <c r="CJ718" s="83"/>
      <c r="CK718" s="83"/>
      <c r="CL718" s="83"/>
      <c r="CM718" s="83"/>
      <c r="CN718" s="83"/>
      <c r="CO718" s="83"/>
      <c r="CP718" s="83"/>
      <c r="CQ718" s="83"/>
      <c r="CR718" s="83"/>
      <c r="CS718" s="83"/>
      <c r="CT718" s="83"/>
      <c r="CU718" s="83"/>
      <c r="CV718" s="83"/>
      <c r="CW718" s="83"/>
      <c r="CX718" s="83"/>
      <c r="CY718" s="83"/>
      <c r="CZ718" s="83"/>
      <c r="DA718" s="83"/>
      <c r="DB718" s="83"/>
      <c r="DC718" s="83"/>
      <c r="DD718" s="83"/>
      <c r="DE718" s="83"/>
      <c r="DF718" s="83"/>
      <c r="DG718" s="83"/>
      <c r="DH718" s="83"/>
      <c r="DI718" s="83"/>
      <c r="DJ718" s="83"/>
      <c r="DK718" s="83"/>
    </row>
    <row r="719" spans="1:115" s="85" customFormat="1" ht="60" customHeight="1">
      <c r="A719" s="43"/>
      <c r="B719" s="4">
        <v>80</v>
      </c>
      <c r="C719" s="43" t="s">
        <v>1672</v>
      </c>
      <c r="D719" s="4" t="s">
        <v>1673</v>
      </c>
      <c r="E719" s="4" t="s">
        <v>1674</v>
      </c>
      <c r="F719" s="4" t="s">
        <v>1675</v>
      </c>
      <c r="G719" s="4" t="s">
        <v>1655</v>
      </c>
      <c r="H719" s="267"/>
      <c r="I719" s="267"/>
      <c r="J719" s="267">
        <v>7200</v>
      </c>
      <c r="K719" s="4" t="s">
        <v>1594</v>
      </c>
      <c r="L719" s="4" t="s">
        <v>1676</v>
      </c>
      <c r="M719" s="4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/>
      <c r="AZ719" s="83"/>
      <c r="BA719" s="83"/>
      <c r="BB719" s="83"/>
      <c r="BC719" s="83"/>
      <c r="BD719" s="83"/>
      <c r="BE719" s="83"/>
      <c r="BF719" s="83"/>
      <c r="BG719" s="83"/>
      <c r="BH719" s="83"/>
      <c r="BI719" s="83"/>
      <c r="BJ719" s="83"/>
      <c r="BK719" s="83"/>
      <c r="BL719" s="83"/>
      <c r="BM719" s="83"/>
      <c r="BN719" s="83"/>
      <c r="BO719" s="83"/>
      <c r="BP719" s="83"/>
      <c r="BQ719" s="83"/>
      <c r="BR719" s="83"/>
      <c r="BS719" s="83"/>
      <c r="BT719" s="83"/>
      <c r="BU719" s="83"/>
      <c r="BV719" s="83"/>
      <c r="BW719" s="83"/>
      <c r="BX719" s="83"/>
      <c r="BY719" s="83"/>
      <c r="BZ719" s="83"/>
      <c r="CA719" s="83"/>
      <c r="CB719" s="83"/>
      <c r="CC719" s="83"/>
      <c r="CD719" s="83"/>
      <c r="CE719" s="83"/>
      <c r="CF719" s="83"/>
      <c r="CG719" s="83"/>
      <c r="CH719" s="83"/>
      <c r="CI719" s="83"/>
      <c r="CJ719" s="83"/>
      <c r="CK719" s="83"/>
      <c r="CL719" s="83"/>
      <c r="CM719" s="83"/>
      <c r="CN719" s="83"/>
      <c r="CO719" s="83"/>
      <c r="CP719" s="83"/>
      <c r="CQ719" s="83"/>
      <c r="CR719" s="83"/>
      <c r="CS719" s="83"/>
      <c r="CT719" s="83"/>
      <c r="CU719" s="83"/>
      <c r="CV719" s="83"/>
      <c r="CW719" s="83"/>
      <c r="CX719" s="83"/>
      <c r="CY719" s="83"/>
      <c r="CZ719" s="83"/>
      <c r="DA719" s="83"/>
      <c r="DB719" s="83"/>
      <c r="DC719" s="83"/>
      <c r="DD719" s="83"/>
      <c r="DE719" s="83"/>
      <c r="DF719" s="83"/>
      <c r="DG719" s="83"/>
      <c r="DH719" s="83"/>
      <c r="DI719" s="83"/>
      <c r="DJ719" s="83"/>
      <c r="DK719" s="83"/>
    </row>
    <row r="720" spans="1:115" s="85" customFormat="1" ht="60" customHeight="1">
      <c r="A720" s="43"/>
      <c r="B720" s="4">
        <v>81</v>
      </c>
      <c r="C720" s="43" t="s">
        <v>1677</v>
      </c>
      <c r="D720" s="4" t="s">
        <v>1678</v>
      </c>
      <c r="E720" s="4" t="s">
        <v>1679</v>
      </c>
      <c r="F720" s="4" t="s">
        <v>1680</v>
      </c>
      <c r="G720" s="4" t="s">
        <v>1681</v>
      </c>
      <c r="H720" s="267"/>
      <c r="I720" s="267"/>
      <c r="J720" s="267">
        <v>4800</v>
      </c>
      <c r="K720" s="4" t="s">
        <v>1594</v>
      </c>
      <c r="L720" s="4" t="s">
        <v>1682</v>
      </c>
      <c r="M720" s="4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AY720" s="83"/>
      <c r="AZ720" s="83"/>
      <c r="BA720" s="83"/>
      <c r="BB720" s="83"/>
      <c r="BC720" s="83"/>
      <c r="BD720" s="83"/>
      <c r="BE720" s="83"/>
      <c r="BF720" s="83"/>
      <c r="BG720" s="83"/>
      <c r="BH720" s="83"/>
      <c r="BI720" s="83"/>
      <c r="BJ720" s="83"/>
      <c r="BK720" s="83"/>
      <c r="BL720" s="83"/>
      <c r="BM720" s="83"/>
      <c r="BN720" s="83"/>
      <c r="BO720" s="83"/>
      <c r="BP720" s="83"/>
      <c r="BQ720" s="83"/>
      <c r="BR720" s="83"/>
      <c r="BS720" s="83"/>
      <c r="BT720" s="83"/>
      <c r="BU720" s="83"/>
      <c r="BV720" s="83"/>
      <c r="BW720" s="83"/>
      <c r="BX720" s="83"/>
      <c r="BY720" s="83"/>
      <c r="BZ720" s="83"/>
      <c r="CA720" s="83"/>
      <c r="CB720" s="83"/>
      <c r="CC720" s="83"/>
      <c r="CD720" s="83"/>
      <c r="CE720" s="83"/>
      <c r="CF720" s="83"/>
      <c r="CG720" s="83"/>
      <c r="CH720" s="83"/>
      <c r="CI720" s="83"/>
      <c r="CJ720" s="83"/>
      <c r="CK720" s="83"/>
      <c r="CL720" s="83"/>
      <c r="CM720" s="83"/>
      <c r="CN720" s="83"/>
      <c r="CO720" s="83"/>
      <c r="CP720" s="83"/>
      <c r="CQ720" s="83"/>
      <c r="CR720" s="83"/>
      <c r="CS720" s="83"/>
      <c r="CT720" s="83"/>
      <c r="CU720" s="83"/>
      <c r="CV720" s="83"/>
      <c r="CW720" s="83"/>
      <c r="CX720" s="83"/>
      <c r="CY720" s="83"/>
      <c r="CZ720" s="83"/>
      <c r="DA720" s="83"/>
      <c r="DB720" s="83"/>
      <c r="DC720" s="83"/>
      <c r="DD720" s="83"/>
      <c r="DE720" s="83"/>
      <c r="DF720" s="83"/>
      <c r="DG720" s="83"/>
      <c r="DH720" s="83"/>
      <c r="DI720" s="83"/>
      <c r="DJ720" s="83"/>
      <c r="DK720" s="83"/>
    </row>
    <row r="721" spans="1:115" s="85" customFormat="1" ht="60" customHeight="1">
      <c r="A721" s="43"/>
      <c r="B721" s="4">
        <v>82</v>
      </c>
      <c r="C721" s="43" t="s">
        <v>1683</v>
      </c>
      <c r="D721" s="4" t="s">
        <v>1684</v>
      </c>
      <c r="E721" s="4" t="s">
        <v>1685</v>
      </c>
      <c r="F721" s="4" t="s">
        <v>1686</v>
      </c>
      <c r="G721" s="4" t="s">
        <v>1687</v>
      </c>
      <c r="H721" s="267"/>
      <c r="I721" s="267"/>
      <c r="J721" s="267">
        <v>10050</v>
      </c>
      <c r="K721" s="4" t="s">
        <v>1594</v>
      </c>
      <c r="L721" s="4" t="s">
        <v>1688</v>
      </c>
      <c r="M721" s="4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AY721" s="83"/>
      <c r="AZ721" s="83"/>
      <c r="BA721" s="83"/>
      <c r="BB721" s="83"/>
      <c r="BC721" s="83"/>
      <c r="BD721" s="83"/>
      <c r="BE721" s="83"/>
      <c r="BF721" s="83"/>
      <c r="BG721" s="83"/>
      <c r="BH721" s="83"/>
      <c r="BI721" s="83"/>
      <c r="BJ721" s="83"/>
      <c r="BK721" s="83"/>
      <c r="BL721" s="83"/>
      <c r="BM721" s="83"/>
      <c r="BN721" s="83"/>
      <c r="BO721" s="83"/>
      <c r="BP721" s="83"/>
      <c r="BQ721" s="83"/>
      <c r="BR721" s="83"/>
      <c r="BS721" s="83"/>
      <c r="BT721" s="83"/>
      <c r="BU721" s="83"/>
      <c r="BV721" s="83"/>
      <c r="BW721" s="83"/>
      <c r="BX721" s="83"/>
      <c r="BY721" s="83"/>
      <c r="BZ721" s="83"/>
      <c r="CA721" s="83"/>
      <c r="CB721" s="83"/>
      <c r="CC721" s="83"/>
      <c r="CD721" s="83"/>
      <c r="CE721" s="83"/>
      <c r="CF721" s="83"/>
      <c r="CG721" s="83"/>
      <c r="CH721" s="83"/>
      <c r="CI721" s="83"/>
      <c r="CJ721" s="83"/>
      <c r="CK721" s="83"/>
      <c r="CL721" s="83"/>
      <c r="CM721" s="83"/>
      <c r="CN721" s="83"/>
      <c r="CO721" s="83"/>
      <c r="CP721" s="83"/>
      <c r="CQ721" s="83"/>
      <c r="CR721" s="83"/>
      <c r="CS721" s="83"/>
      <c r="CT721" s="83"/>
      <c r="CU721" s="83"/>
      <c r="CV721" s="83"/>
      <c r="CW721" s="83"/>
      <c r="CX721" s="83"/>
      <c r="CY721" s="83"/>
      <c r="CZ721" s="83"/>
      <c r="DA721" s="83"/>
      <c r="DB721" s="83"/>
      <c r="DC721" s="83"/>
      <c r="DD721" s="83"/>
      <c r="DE721" s="83"/>
      <c r="DF721" s="83"/>
      <c r="DG721" s="83"/>
      <c r="DH721" s="83"/>
      <c r="DI721" s="83"/>
      <c r="DJ721" s="83"/>
      <c r="DK721" s="83"/>
    </row>
    <row r="722" spans="1:115" s="85" customFormat="1" ht="60" customHeight="1">
      <c r="A722" s="43"/>
      <c r="B722" s="4">
        <v>83</v>
      </c>
      <c r="C722" s="43" t="s">
        <v>1689</v>
      </c>
      <c r="D722" s="4" t="s">
        <v>1690</v>
      </c>
      <c r="E722" s="4" t="s">
        <v>1691</v>
      </c>
      <c r="F722" s="4" t="s">
        <v>1692</v>
      </c>
      <c r="G722" s="4" t="s">
        <v>1202</v>
      </c>
      <c r="H722" s="267"/>
      <c r="I722" s="267"/>
      <c r="J722" s="267">
        <v>5000</v>
      </c>
      <c r="K722" s="4" t="s">
        <v>1594</v>
      </c>
      <c r="L722" s="4" t="s">
        <v>1693</v>
      </c>
      <c r="M722" s="4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  <c r="AZ722" s="83"/>
      <c r="BA722" s="83"/>
      <c r="BB722" s="83"/>
      <c r="BC722" s="83"/>
      <c r="BD722" s="83"/>
      <c r="BE722" s="83"/>
      <c r="BF722" s="83"/>
      <c r="BG722" s="83"/>
      <c r="BH722" s="83"/>
      <c r="BI722" s="83"/>
      <c r="BJ722" s="83"/>
      <c r="BK722" s="83"/>
      <c r="BL722" s="83"/>
      <c r="BM722" s="83"/>
      <c r="BN722" s="83"/>
      <c r="BO722" s="83"/>
      <c r="BP722" s="83"/>
      <c r="BQ722" s="83"/>
      <c r="BR722" s="83"/>
      <c r="BS722" s="83"/>
      <c r="BT722" s="83"/>
      <c r="BU722" s="83"/>
      <c r="BV722" s="83"/>
      <c r="BW722" s="83"/>
      <c r="BX722" s="83"/>
      <c r="BY722" s="83"/>
      <c r="BZ722" s="83"/>
      <c r="CA722" s="83"/>
      <c r="CB722" s="83"/>
      <c r="CC722" s="83"/>
      <c r="CD722" s="83"/>
      <c r="CE722" s="83"/>
      <c r="CF722" s="83"/>
      <c r="CG722" s="83"/>
      <c r="CH722" s="83"/>
      <c r="CI722" s="83"/>
      <c r="CJ722" s="83"/>
      <c r="CK722" s="83"/>
      <c r="CL722" s="83"/>
      <c r="CM722" s="83"/>
      <c r="CN722" s="83"/>
      <c r="CO722" s="83"/>
      <c r="CP722" s="83"/>
      <c r="CQ722" s="83"/>
      <c r="CR722" s="83"/>
      <c r="CS722" s="83"/>
      <c r="CT722" s="83"/>
      <c r="CU722" s="83"/>
      <c r="CV722" s="83"/>
      <c r="CW722" s="83"/>
      <c r="CX722" s="83"/>
      <c r="CY722" s="83"/>
      <c r="CZ722" s="83"/>
      <c r="DA722" s="83"/>
      <c r="DB722" s="83"/>
      <c r="DC722" s="83"/>
      <c r="DD722" s="83"/>
      <c r="DE722" s="83"/>
      <c r="DF722" s="83"/>
      <c r="DG722" s="83"/>
      <c r="DH722" s="83"/>
      <c r="DI722" s="83"/>
      <c r="DJ722" s="83"/>
      <c r="DK722" s="83"/>
    </row>
    <row r="723" spans="1:115" s="85" customFormat="1" ht="60" customHeight="1">
      <c r="A723" s="43"/>
      <c r="B723" s="4">
        <v>84</v>
      </c>
      <c r="C723" s="43" t="s">
        <v>1694</v>
      </c>
      <c r="D723" s="4" t="s">
        <v>1695</v>
      </c>
      <c r="E723" s="4" t="s">
        <v>1696</v>
      </c>
      <c r="F723" s="4" t="s">
        <v>1697</v>
      </c>
      <c r="G723" s="4" t="s">
        <v>1698</v>
      </c>
      <c r="H723" s="267"/>
      <c r="I723" s="267"/>
      <c r="J723" s="267">
        <v>1251</v>
      </c>
      <c r="K723" s="4" t="s">
        <v>1594</v>
      </c>
      <c r="L723" s="4" t="s">
        <v>1699</v>
      </c>
      <c r="M723" s="4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AY723" s="83"/>
      <c r="AZ723" s="83"/>
      <c r="BA723" s="83"/>
      <c r="BB723" s="83"/>
      <c r="BC723" s="83"/>
      <c r="BD723" s="83"/>
      <c r="BE723" s="83"/>
      <c r="BF723" s="83"/>
      <c r="BG723" s="83"/>
      <c r="BH723" s="83"/>
      <c r="BI723" s="83"/>
      <c r="BJ723" s="83"/>
      <c r="BK723" s="83"/>
      <c r="BL723" s="83"/>
      <c r="BM723" s="83"/>
      <c r="BN723" s="83"/>
      <c r="BO723" s="83"/>
      <c r="BP723" s="83"/>
      <c r="BQ723" s="83"/>
      <c r="BR723" s="83"/>
      <c r="BS723" s="83"/>
      <c r="BT723" s="83"/>
      <c r="BU723" s="83"/>
      <c r="BV723" s="83"/>
      <c r="BW723" s="83"/>
      <c r="BX723" s="83"/>
      <c r="BY723" s="83"/>
      <c r="BZ723" s="83"/>
      <c r="CA723" s="83"/>
      <c r="CB723" s="83"/>
      <c r="CC723" s="83"/>
      <c r="CD723" s="83"/>
      <c r="CE723" s="83"/>
      <c r="CF723" s="83"/>
      <c r="CG723" s="83"/>
      <c r="CH723" s="83"/>
      <c r="CI723" s="83"/>
      <c r="CJ723" s="83"/>
      <c r="CK723" s="83"/>
      <c r="CL723" s="83"/>
      <c r="CM723" s="83"/>
      <c r="CN723" s="83"/>
      <c r="CO723" s="83"/>
      <c r="CP723" s="83"/>
      <c r="CQ723" s="83"/>
      <c r="CR723" s="83"/>
      <c r="CS723" s="83"/>
      <c r="CT723" s="83"/>
      <c r="CU723" s="83"/>
      <c r="CV723" s="83"/>
      <c r="CW723" s="83"/>
      <c r="CX723" s="83"/>
      <c r="CY723" s="83"/>
      <c r="CZ723" s="83"/>
      <c r="DA723" s="83"/>
      <c r="DB723" s="83"/>
      <c r="DC723" s="83"/>
      <c r="DD723" s="83"/>
      <c r="DE723" s="83"/>
      <c r="DF723" s="83"/>
      <c r="DG723" s="83"/>
      <c r="DH723" s="83"/>
      <c r="DI723" s="83"/>
      <c r="DJ723" s="83"/>
      <c r="DK723" s="83"/>
    </row>
    <row r="724" spans="1:115" s="85" customFormat="1" ht="60" customHeight="1">
      <c r="A724" s="43"/>
      <c r="B724" s="4">
        <v>85</v>
      </c>
      <c r="C724" s="43" t="s">
        <v>1700</v>
      </c>
      <c r="D724" s="4" t="s">
        <v>1701</v>
      </c>
      <c r="E724" s="4" t="s">
        <v>1702</v>
      </c>
      <c r="F724" s="4" t="s">
        <v>1703</v>
      </c>
      <c r="G724" s="4" t="s">
        <v>1704</v>
      </c>
      <c r="H724" s="267"/>
      <c r="I724" s="267"/>
      <c r="J724" s="267">
        <v>15000</v>
      </c>
      <c r="K724" s="4" t="s">
        <v>1594</v>
      </c>
      <c r="L724" s="4" t="s">
        <v>1705</v>
      </c>
      <c r="M724" s="4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  <c r="AZ724" s="83"/>
      <c r="BA724" s="83"/>
      <c r="BB724" s="83"/>
      <c r="BC724" s="83"/>
      <c r="BD724" s="83"/>
      <c r="BE724" s="83"/>
      <c r="BF724" s="83"/>
      <c r="BG724" s="83"/>
      <c r="BH724" s="83"/>
      <c r="BI724" s="83"/>
      <c r="BJ724" s="83"/>
      <c r="BK724" s="83"/>
      <c r="BL724" s="83"/>
      <c r="BM724" s="83"/>
      <c r="BN724" s="83"/>
      <c r="BO724" s="83"/>
      <c r="BP724" s="83"/>
      <c r="BQ724" s="83"/>
      <c r="BR724" s="83"/>
      <c r="BS724" s="83"/>
      <c r="BT724" s="83"/>
      <c r="BU724" s="83"/>
      <c r="BV724" s="83"/>
      <c r="BW724" s="83"/>
      <c r="BX724" s="83"/>
      <c r="BY724" s="83"/>
      <c r="BZ724" s="83"/>
      <c r="CA724" s="83"/>
      <c r="CB724" s="83"/>
      <c r="CC724" s="83"/>
      <c r="CD724" s="83"/>
      <c r="CE724" s="83"/>
      <c r="CF724" s="83"/>
      <c r="CG724" s="83"/>
      <c r="CH724" s="83"/>
      <c r="CI724" s="83"/>
      <c r="CJ724" s="83"/>
      <c r="CK724" s="83"/>
      <c r="CL724" s="83"/>
      <c r="CM724" s="83"/>
      <c r="CN724" s="83"/>
      <c r="CO724" s="83"/>
      <c r="CP724" s="83"/>
      <c r="CQ724" s="83"/>
      <c r="CR724" s="83"/>
      <c r="CS724" s="83"/>
      <c r="CT724" s="83"/>
      <c r="CU724" s="83"/>
      <c r="CV724" s="83"/>
      <c r="CW724" s="83"/>
      <c r="CX724" s="83"/>
      <c r="CY724" s="83"/>
      <c r="CZ724" s="83"/>
      <c r="DA724" s="83"/>
      <c r="DB724" s="83"/>
      <c r="DC724" s="83"/>
      <c r="DD724" s="83"/>
      <c r="DE724" s="83"/>
      <c r="DF724" s="83"/>
      <c r="DG724" s="83"/>
      <c r="DH724" s="83"/>
      <c r="DI724" s="83"/>
      <c r="DJ724" s="83"/>
      <c r="DK724" s="83"/>
    </row>
    <row r="725" spans="1:115" s="85" customFormat="1" ht="60" customHeight="1">
      <c r="A725" s="43"/>
      <c r="B725" s="4">
        <v>86</v>
      </c>
      <c r="C725" s="43" t="s">
        <v>1706</v>
      </c>
      <c r="D725" s="4" t="s">
        <v>1707</v>
      </c>
      <c r="E725" s="4" t="s">
        <v>1708</v>
      </c>
      <c r="F725" s="4" t="s">
        <v>1709</v>
      </c>
      <c r="G725" s="4" t="s">
        <v>1710</v>
      </c>
      <c r="H725" s="267"/>
      <c r="I725" s="267"/>
      <c r="J725" s="267">
        <v>3800</v>
      </c>
      <c r="K725" s="4" t="s">
        <v>1594</v>
      </c>
      <c r="L725" s="4" t="s">
        <v>1711</v>
      </c>
      <c r="M725" s="4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  <c r="AZ725" s="83"/>
      <c r="BA725" s="83"/>
      <c r="BB725" s="83"/>
      <c r="BC725" s="83"/>
      <c r="BD725" s="83"/>
      <c r="BE725" s="83"/>
      <c r="BF725" s="83"/>
      <c r="BG725" s="83"/>
      <c r="BH725" s="83"/>
      <c r="BI725" s="83"/>
      <c r="BJ725" s="83"/>
      <c r="BK725" s="83"/>
      <c r="BL725" s="83"/>
      <c r="BM725" s="83"/>
      <c r="BN725" s="83"/>
      <c r="BO725" s="83"/>
      <c r="BP725" s="83"/>
      <c r="BQ725" s="83"/>
      <c r="BR725" s="83"/>
      <c r="BS725" s="83"/>
      <c r="BT725" s="83"/>
      <c r="BU725" s="83"/>
      <c r="BV725" s="83"/>
      <c r="BW725" s="83"/>
      <c r="BX725" s="83"/>
      <c r="BY725" s="83"/>
      <c r="BZ725" s="83"/>
      <c r="CA725" s="83"/>
      <c r="CB725" s="83"/>
      <c r="CC725" s="83"/>
      <c r="CD725" s="83"/>
      <c r="CE725" s="83"/>
      <c r="CF725" s="83"/>
      <c r="CG725" s="83"/>
      <c r="CH725" s="83"/>
      <c r="CI725" s="83"/>
      <c r="CJ725" s="83"/>
      <c r="CK725" s="83"/>
      <c r="CL725" s="83"/>
      <c r="CM725" s="83"/>
      <c r="CN725" s="83"/>
      <c r="CO725" s="83"/>
      <c r="CP725" s="83"/>
      <c r="CQ725" s="83"/>
      <c r="CR725" s="83"/>
      <c r="CS725" s="83"/>
      <c r="CT725" s="83"/>
      <c r="CU725" s="83"/>
      <c r="CV725" s="83"/>
      <c r="CW725" s="83"/>
      <c r="CX725" s="83"/>
      <c r="CY725" s="83"/>
      <c r="CZ725" s="83"/>
      <c r="DA725" s="83"/>
      <c r="DB725" s="83"/>
      <c r="DC725" s="83"/>
      <c r="DD725" s="83"/>
      <c r="DE725" s="83"/>
      <c r="DF725" s="83"/>
      <c r="DG725" s="83"/>
      <c r="DH725" s="83"/>
      <c r="DI725" s="83"/>
      <c r="DJ725" s="83"/>
      <c r="DK725" s="83"/>
    </row>
    <row r="726" spans="1:115" s="85" customFormat="1" ht="60" customHeight="1">
      <c r="A726" s="43"/>
      <c r="B726" s="4">
        <v>87</v>
      </c>
      <c r="C726" s="43" t="s">
        <v>1712</v>
      </c>
      <c r="D726" s="4" t="s">
        <v>1690</v>
      </c>
      <c r="E726" s="4" t="s">
        <v>1713</v>
      </c>
      <c r="F726" s="4" t="s">
        <v>1714</v>
      </c>
      <c r="G726" s="4" t="s">
        <v>1715</v>
      </c>
      <c r="H726" s="267"/>
      <c r="I726" s="267"/>
      <c r="J726" s="267">
        <v>4600</v>
      </c>
      <c r="K726" s="4" t="s">
        <v>1716</v>
      </c>
      <c r="L726" s="4" t="s">
        <v>1717</v>
      </c>
      <c r="M726" s="4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  <c r="AZ726" s="83"/>
      <c r="BA726" s="83"/>
      <c r="BB726" s="83"/>
      <c r="BC726" s="83"/>
      <c r="BD726" s="83"/>
      <c r="BE726" s="83"/>
      <c r="BF726" s="83"/>
      <c r="BG726" s="83"/>
      <c r="BH726" s="83"/>
      <c r="BI726" s="83"/>
      <c r="BJ726" s="83"/>
      <c r="BK726" s="83"/>
      <c r="BL726" s="83"/>
      <c r="BM726" s="83"/>
      <c r="BN726" s="83"/>
      <c r="BO726" s="83"/>
      <c r="BP726" s="83"/>
      <c r="BQ726" s="83"/>
      <c r="BR726" s="83"/>
      <c r="BS726" s="83"/>
      <c r="BT726" s="83"/>
      <c r="BU726" s="83"/>
      <c r="BV726" s="83"/>
      <c r="BW726" s="83"/>
      <c r="BX726" s="83"/>
      <c r="BY726" s="83"/>
      <c r="BZ726" s="83"/>
      <c r="CA726" s="83"/>
      <c r="CB726" s="83"/>
      <c r="CC726" s="83"/>
      <c r="CD726" s="83"/>
      <c r="CE726" s="83"/>
      <c r="CF726" s="83"/>
      <c r="CG726" s="83"/>
      <c r="CH726" s="83"/>
      <c r="CI726" s="83"/>
      <c r="CJ726" s="83"/>
      <c r="CK726" s="83"/>
      <c r="CL726" s="83"/>
      <c r="CM726" s="83"/>
      <c r="CN726" s="83"/>
      <c r="CO726" s="83"/>
      <c r="CP726" s="83"/>
      <c r="CQ726" s="83"/>
      <c r="CR726" s="83"/>
      <c r="CS726" s="83"/>
      <c r="CT726" s="83"/>
      <c r="CU726" s="83"/>
      <c r="CV726" s="83"/>
      <c r="CW726" s="83"/>
      <c r="CX726" s="83"/>
      <c r="CY726" s="83"/>
      <c r="CZ726" s="83"/>
      <c r="DA726" s="83"/>
      <c r="DB726" s="83"/>
      <c r="DC726" s="83"/>
      <c r="DD726" s="83"/>
      <c r="DE726" s="83"/>
      <c r="DF726" s="83"/>
      <c r="DG726" s="83"/>
      <c r="DH726" s="83"/>
      <c r="DI726" s="83"/>
      <c r="DJ726" s="83"/>
      <c r="DK726" s="83"/>
    </row>
    <row r="727" spans="1:115" s="85" customFormat="1" ht="60" customHeight="1">
      <c r="A727" s="43"/>
      <c r="B727" s="4">
        <v>88</v>
      </c>
      <c r="C727" s="43" t="s">
        <v>1677</v>
      </c>
      <c r="D727" s="4" t="s">
        <v>1718</v>
      </c>
      <c r="E727" s="4" t="s">
        <v>1719</v>
      </c>
      <c r="F727" s="4" t="s">
        <v>1720</v>
      </c>
      <c r="G727" s="4" t="s">
        <v>1216</v>
      </c>
      <c r="H727" s="267"/>
      <c r="I727" s="267"/>
      <c r="J727" s="267">
        <v>5200</v>
      </c>
      <c r="K727" s="4" t="s">
        <v>1594</v>
      </c>
      <c r="L727" s="4" t="s">
        <v>1721</v>
      </c>
      <c r="M727" s="4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  <c r="AZ727" s="83"/>
      <c r="BA727" s="83"/>
      <c r="BB727" s="83"/>
      <c r="BC727" s="83"/>
      <c r="BD727" s="83"/>
      <c r="BE727" s="83"/>
      <c r="BF727" s="83"/>
      <c r="BG727" s="83"/>
      <c r="BH727" s="83"/>
      <c r="BI727" s="83"/>
      <c r="BJ727" s="83"/>
      <c r="BK727" s="83"/>
      <c r="BL727" s="83"/>
      <c r="BM727" s="83"/>
      <c r="BN727" s="83"/>
      <c r="BO727" s="83"/>
      <c r="BP727" s="83"/>
      <c r="BQ727" s="83"/>
      <c r="BR727" s="83"/>
      <c r="BS727" s="83"/>
      <c r="BT727" s="83"/>
      <c r="BU727" s="83"/>
      <c r="BV727" s="83"/>
      <c r="BW727" s="83"/>
      <c r="BX727" s="83"/>
      <c r="BY727" s="83"/>
      <c r="BZ727" s="83"/>
      <c r="CA727" s="83"/>
      <c r="CB727" s="83"/>
      <c r="CC727" s="83"/>
      <c r="CD727" s="83"/>
      <c r="CE727" s="83"/>
      <c r="CF727" s="83"/>
      <c r="CG727" s="83"/>
      <c r="CH727" s="83"/>
      <c r="CI727" s="83"/>
      <c r="CJ727" s="83"/>
      <c r="CK727" s="83"/>
      <c r="CL727" s="83"/>
      <c r="CM727" s="83"/>
      <c r="CN727" s="83"/>
      <c r="CO727" s="83"/>
      <c r="CP727" s="83"/>
      <c r="CQ727" s="83"/>
      <c r="CR727" s="83"/>
      <c r="CS727" s="83"/>
      <c r="CT727" s="83"/>
      <c r="CU727" s="83"/>
      <c r="CV727" s="83"/>
      <c r="CW727" s="83"/>
      <c r="CX727" s="83"/>
      <c r="CY727" s="83"/>
      <c r="CZ727" s="83"/>
      <c r="DA727" s="83"/>
      <c r="DB727" s="83"/>
      <c r="DC727" s="83"/>
      <c r="DD727" s="83"/>
      <c r="DE727" s="83"/>
      <c r="DF727" s="83"/>
      <c r="DG727" s="83"/>
      <c r="DH727" s="83"/>
      <c r="DI727" s="83"/>
      <c r="DJ727" s="83"/>
      <c r="DK727" s="83"/>
    </row>
    <row r="728" spans="1:115" s="85" customFormat="1" ht="60" customHeight="1">
      <c r="A728" s="43"/>
      <c r="B728" s="4">
        <v>89</v>
      </c>
      <c r="C728" s="43" t="s">
        <v>1722</v>
      </c>
      <c r="D728" s="4" t="s">
        <v>1723</v>
      </c>
      <c r="E728" s="4" t="s">
        <v>1724</v>
      </c>
      <c r="F728" s="4" t="s">
        <v>1725</v>
      </c>
      <c r="G728" s="4" t="s">
        <v>1726</v>
      </c>
      <c r="H728" s="267">
        <v>9800</v>
      </c>
      <c r="I728" s="267"/>
      <c r="J728" s="267"/>
      <c r="K728" s="4" t="s">
        <v>1727</v>
      </c>
      <c r="L728" s="4" t="s">
        <v>1728</v>
      </c>
      <c r="M728" s="4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  <c r="AZ728" s="83"/>
      <c r="BA728" s="83"/>
      <c r="BB728" s="83"/>
      <c r="BC728" s="83"/>
      <c r="BD728" s="83"/>
      <c r="BE728" s="83"/>
      <c r="BF728" s="83"/>
      <c r="BG728" s="83"/>
      <c r="BH728" s="83"/>
      <c r="BI728" s="83"/>
      <c r="BJ728" s="83"/>
      <c r="BK728" s="83"/>
      <c r="BL728" s="83"/>
      <c r="BM728" s="83"/>
      <c r="BN728" s="83"/>
      <c r="BO728" s="83"/>
      <c r="BP728" s="83"/>
      <c r="BQ728" s="83"/>
      <c r="BR728" s="83"/>
      <c r="BS728" s="83"/>
      <c r="BT728" s="83"/>
      <c r="BU728" s="83"/>
      <c r="BV728" s="83"/>
      <c r="BW728" s="83"/>
      <c r="BX728" s="83"/>
      <c r="BY728" s="83"/>
      <c r="BZ728" s="83"/>
      <c r="CA728" s="83"/>
      <c r="CB728" s="83"/>
      <c r="CC728" s="83"/>
      <c r="CD728" s="83"/>
      <c r="CE728" s="83"/>
      <c r="CF728" s="83"/>
      <c r="CG728" s="83"/>
      <c r="CH728" s="83"/>
      <c r="CI728" s="83"/>
      <c r="CJ728" s="83"/>
      <c r="CK728" s="83"/>
      <c r="CL728" s="83"/>
      <c r="CM728" s="83"/>
      <c r="CN728" s="83"/>
      <c r="CO728" s="83"/>
      <c r="CP728" s="83"/>
      <c r="CQ728" s="83"/>
      <c r="CR728" s="83"/>
      <c r="CS728" s="83"/>
      <c r="CT728" s="83"/>
      <c r="CU728" s="83"/>
      <c r="CV728" s="83"/>
      <c r="CW728" s="83"/>
      <c r="CX728" s="83"/>
      <c r="CY728" s="83"/>
      <c r="CZ728" s="83"/>
      <c r="DA728" s="83"/>
      <c r="DB728" s="83"/>
      <c r="DC728" s="83"/>
      <c r="DD728" s="83"/>
      <c r="DE728" s="83"/>
      <c r="DF728" s="83"/>
      <c r="DG728" s="83"/>
      <c r="DH728" s="83"/>
      <c r="DI728" s="83"/>
      <c r="DJ728" s="83"/>
      <c r="DK728" s="83"/>
    </row>
    <row r="729" spans="1:115" s="85" customFormat="1" ht="60" customHeight="1">
      <c r="A729" s="43"/>
      <c r="B729" s="4">
        <v>90</v>
      </c>
      <c r="C729" s="43" t="s">
        <v>1729</v>
      </c>
      <c r="D729" s="4" t="s">
        <v>1723</v>
      </c>
      <c r="E729" s="4" t="s">
        <v>1730</v>
      </c>
      <c r="F729" s="4" t="s">
        <v>1731</v>
      </c>
      <c r="G729" s="4" t="s">
        <v>1732</v>
      </c>
      <c r="H729" s="267">
        <v>9900</v>
      </c>
      <c r="I729" s="267"/>
      <c r="J729" s="267"/>
      <c r="K729" s="4" t="s">
        <v>1727</v>
      </c>
      <c r="L729" s="4" t="s">
        <v>1733</v>
      </c>
      <c r="M729" s="4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  <c r="AZ729" s="83"/>
      <c r="BA729" s="83"/>
      <c r="BB729" s="83"/>
      <c r="BC729" s="83"/>
      <c r="BD729" s="83"/>
      <c r="BE729" s="83"/>
      <c r="BF729" s="83"/>
      <c r="BG729" s="83"/>
      <c r="BH729" s="83"/>
      <c r="BI729" s="83"/>
      <c r="BJ729" s="83"/>
      <c r="BK729" s="83"/>
      <c r="BL729" s="83"/>
      <c r="BM729" s="83"/>
      <c r="BN729" s="83"/>
      <c r="BO729" s="83"/>
      <c r="BP729" s="83"/>
      <c r="BQ729" s="83"/>
      <c r="BR729" s="83"/>
      <c r="BS729" s="83"/>
      <c r="BT729" s="83"/>
      <c r="BU729" s="83"/>
      <c r="BV729" s="83"/>
      <c r="BW729" s="83"/>
      <c r="BX729" s="83"/>
      <c r="BY729" s="83"/>
      <c r="BZ729" s="83"/>
      <c r="CA729" s="83"/>
      <c r="CB729" s="83"/>
      <c r="CC729" s="83"/>
      <c r="CD729" s="83"/>
      <c r="CE729" s="83"/>
      <c r="CF729" s="83"/>
      <c r="CG729" s="83"/>
      <c r="CH729" s="83"/>
      <c r="CI729" s="83"/>
      <c r="CJ729" s="83"/>
      <c r="CK729" s="83"/>
      <c r="CL729" s="83"/>
      <c r="CM729" s="83"/>
      <c r="CN729" s="83"/>
      <c r="CO729" s="83"/>
      <c r="CP729" s="83"/>
      <c r="CQ729" s="83"/>
      <c r="CR729" s="83"/>
      <c r="CS729" s="83"/>
      <c r="CT729" s="83"/>
      <c r="CU729" s="83"/>
      <c r="CV729" s="83"/>
      <c r="CW729" s="83"/>
      <c r="CX729" s="83"/>
      <c r="CY729" s="83"/>
      <c r="CZ729" s="83"/>
      <c r="DA729" s="83"/>
      <c r="DB729" s="83"/>
      <c r="DC729" s="83"/>
      <c r="DD729" s="83"/>
      <c r="DE729" s="83"/>
      <c r="DF729" s="83"/>
      <c r="DG729" s="83"/>
      <c r="DH729" s="83"/>
      <c r="DI729" s="83"/>
      <c r="DJ729" s="83"/>
      <c r="DK729" s="83"/>
    </row>
    <row r="730" spans="1:115" s="85" customFormat="1" ht="60" customHeight="1">
      <c r="A730" s="43"/>
      <c r="B730" s="4">
        <v>91</v>
      </c>
      <c r="C730" s="43" t="s">
        <v>1734</v>
      </c>
      <c r="D730" s="4" t="s">
        <v>1735</v>
      </c>
      <c r="E730" s="4" t="s">
        <v>1736</v>
      </c>
      <c r="F730" s="4" t="s">
        <v>1737</v>
      </c>
      <c r="G730" s="4" t="s">
        <v>1681</v>
      </c>
      <c r="H730" s="267"/>
      <c r="I730" s="267"/>
      <c r="J730" s="267">
        <v>4800</v>
      </c>
      <c r="K730" s="4" t="s">
        <v>1594</v>
      </c>
      <c r="L730" s="4" t="s">
        <v>1738</v>
      </c>
      <c r="M730" s="4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  <c r="AZ730" s="83"/>
      <c r="BA730" s="83"/>
      <c r="BB730" s="83"/>
      <c r="BC730" s="83"/>
      <c r="BD730" s="83"/>
      <c r="BE730" s="83"/>
      <c r="BF730" s="83"/>
      <c r="BG730" s="83"/>
      <c r="BH730" s="83"/>
      <c r="BI730" s="83"/>
      <c r="BJ730" s="83"/>
      <c r="BK730" s="83"/>
      <c r="BL730" s="83"/>
      <c r="BM730" s="83"/>
      <c r="BN730" s="83"/>
      <c r="BO730" s="83"/>
      <c r="BP730" s="83"/>
      <c r="BQ730" s="83"/>
      <c r="BR730" s="83"/>
      <c r="BS730" s="83"/>
      <c r="BT730" s="83"/>
      <c r="BU730" s="83"/>
      <c r="BV730" s="83"/>
      <c r="BW730" s="83"/>
      <c r="BX730" s="83"/>
      <c r="BY730" s="83"/>
      <c r="BZ730" s="83"/>
      <c r="CA730" s="83"/>
      <c r="CB730" s="83"/>
      <c r="CC730" s="83"/>
      <c r="CD730" s="83"/>
      <c r="CE730" s="83"/>
      <c r="CF730" s="83"/>
      <c r="CG730" s="83"/>
      <c r="CH730" s="83"/>
      <c r="CI730" s="83"/>
      <c r="CJ730" s="83"/>
      <c r="CK730" s="83"/>
      <c r="CL730" s="83"/>
      <c r="CM730" s="83"/>
      <c r="CN730" s="83"/>
      <c r="CO730" s="83"/>
      <c r="CP730" s="83"/>
      <c r="CQ730" s="83"/>
      <c r="CR730" s="83"/>
      <c r="CS730" s="83"/>
      <c r="CT730" s="83"/>
      <c r="CU730" s="83"/>
      <c r="CV730" s="83"/>
      <c r="CW730" s="83"/>
      <c r="CX730" s="83"/>
      <c r="CY730" s="83"/>
      <c r="CZ730" s="83"/>
      <c r="DA730" s="83"/>
      <c r="DB730" s="83"/>
      <c r="DC730" s="83"/>
      <c r="DD730" s="83"/>
      <c r="DE730" s="83"/>
      <c r="DF730" s="83"/>
      <c r="DG730" s="83"/>
      <c r="DH730" s="83"/>
      <c r="DI730" s="83"/>
      <c r="DJ730" s="83"/>
      <c r="DK730" s="83"/>
    </row>
    <row r="731" spans="1:115" s="85" customFormat="1" ht="60" customHeight="1">
      <c r="A731" s="43"/>
      <c r="B731" s="4">
        <v>92</v>
      </c>
      <c r="C731" s="43" t="s">
        <v>1739</v>
      </c>
      <c r="D731" s="4" t="s">
        <v>1740</v>
      </c>
      <c r="E731" s="4" t="s">
        <v>1741</v>
      </c>
      <c r="F731" s="4" t="s">
        <v>1742</v>
      </c>
      <c r="G731" s="4" t="s">
        <v>1743</v>
      </c>
      <c r="H731" s="267"/>
      <c r="I731" s="267"/>
      <c r="J731" s="267">
        <v>12680</v>
      </c>
      <c r="K731" s="4" t="s">
        <v>1594</v>
      </c>
      <c r="L731" s="4" t="s">
        <v>1744</v>
      </c>
      <c r="M731" s="4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AY731" s="83"/>
      <c r="AZ731" s="83"/>
      <c r="BA731" s="83"/>
      <c r="BB731" s="83"/>
      <c r="BC731" s="83"/>
      <c r="BD731" s="83"/>
      <c r="BE731" s="83"/>
      <c r="BF731" s="83"/>
      <c r="BG731" s="83"/>
      <c r="BH731" s="83"/>
      <c r="BI731" s="83"/>
      <c r="BJ731" s="83"/>
      <c r="BK731" s="83"/>
      <c r="BL731" s="83"/>
      <c r="BM731" s="83"/>
      <c r="BN731" s="83"/>
      <c r="BO731" s="83"/>
      <c r="BP731" s="83"/>
      <c r="BQ731" s="83"/>
      <c r="BR731" s="83"/>
      <c r="BS731" s="83"/>
      <c r="BT731" s="83"/>
      <c r="BU731" s="83"/>
      <c r="BV731" s="83"/>
      <c r="BW731" s="83"/>
      <c r="BX731" s="83"/>
      <c r="BY731" s="83"/>
      <c r="BZ731" s="83"/>
      <c r="CA731" s="83"/>
      <c r="CB731" s="83"/>
      <c r="CC731" s="83"/>
      <c r="CD731" s="83"/>
      <c r="CE731" s="83"/>
      <c r="CF731" s="83"/>
      <c r="CG731" s="83"/>
      <c r="CH731" s="83"/>
      <c r="CI731" s="83"/>
      <c r="CJ731" s="83"/>
      <c r="CK731" s="83"/>
      <c r="CL731" s="83"/>
      <c r="CM731" s="83"/>
      <c r="CN731" s="83"/>
      <c r="CO731" s="83"/>
      <c r="CP731" s="83"/>
      <c r="CQ731" s="83"/>
      <c r="CR731" s="83"/>
      <c r="CS731" s="83"/>
      <c r="CT731" s="83"/>
      <c r="CU731" s="83"/>
      <c r="CV731" s="83"/>
      <c r="CW731" s="83"/>
      <c r="CX731" s="83"/>
      <c r="CY731" s="83"/>
      <c r="CZ731" s="83"/>
      <c r="DA731" s="83"/>
      <c r="DB731" s="83"/>
      <c r="DC731" s="83"/>
      <c r="DD731" s="83"/>
      <c r="DE731" s="83"/>
      <c r="DF731" s="83"/>
      <c r="DG731" s="83"/>
      <c r="DH731" s="83"/>
      <c r="DI731" s="83"/>
      <c r="DJ731" s="83"/>
      <c r="DK731" s="83"/>
    </row>
    <row r="732" spans="1:115" s="85" customFormat="1" ht="60" customHeight="1">
      <c r="A732" s="43"/>
      <c r="B732" s="4">
        <v>93</v>
      </c>
      <c r="C732" s="43" t="s">
        <v>1745</v>
      </c>
      <c r="D732" s="4" t="s">
        <v>1723</v>
      </c>
      <c r="E732" s="4" t="s">
        <v>1746</v>
      </c>
      <c r="F732" s="4" t="s">
        <v>1747</v>
      </c>
      <c r="G732" s="4" t="s">
        <v>1748</v>
      </c>
      <c r="H732" s="267"/>
      <c r="I732" s="267"/>
      <c r="J732" s="267">
        <v>10000</v>
      </c>
      <c r="K732" s="4" t="s">
        <v>1594</v>
      </c>
      <c r="L732" s="4" t="s">
        <v>1749</v>
      </c>
      <c r="M732" s="4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  <c r="AX732" s="83"/>
      <c r="AY732" s="83"/>
      <c r="AZ732" s="83"/>
      <c r="BA732" s="83"/>
      <c r="BB732" s="83"/>
      <c r="BC732" s="83"/>
      <c r="BD732" s="83"/>
      <c r="BE732" s="83"/>
      <c r="BF732" s="83"/>
      <c r="BG732" s="83"/>
      <c r="BH732" s="83"/>
      <c r="BI732" s="83"/>
      <c r="BJ732" s="83"/>
      <c r="BK732" s="83"/>
      <c r="BL732" s="83"/>
      <c r="BM732" s="83"/>
      <c r="BN732" s="83"/>
      <c r="BO732" s="83"/>
      <c r="BP732" s="83"/>
      <c r="BQ732" s="83"/>
      <c r="BR732" s="83"/>
      <c r="BS732" s="83"/>
      <c r="BT732" s="83"/>
      <c r="BU732" s="83"/>
      <c r="BV732" s="83"/>
      <c r="BW732" s="83"/>
      <c r="BX732" s="83"/>
      <c r="BY732" s="83"/>
      <c r="BZ732" s="83"/>
      <c r="CA732" s="83"/>
      <c r="CB732" s="83"/>
      <c r="CC732" s="83"/>
      <c r="CD732" s="83"/>
      <c r="CE732" s="83"/>
      <c r="CF732" s="83"/>
      <c r="CG732" s="83"/>
      <c r="CH732" s="83"/>
      <c r="CI732" s="83"/>
      <c r="CJ732" s="83"/>
      <c r="CK732" s="83"/>
      <c r="CL732" s="83"/>
      <c r="CM732" s="83"/>
      <c r="CN732" s="83"/>
      <c r="CO732" s="83"/>
      <c r="CP732" s="83"/>
      <c r="CQ732" s="83"/>
      <c r="CR732" s="83"/>
      <c r="CS732" s="83"/>
      <c r="CT732" s="83"/>
      <c r="CU732" s="83"/>
      <c r="CV732" s="83"/>
      <c r="CW732" s="83"/>
      <c r="CX732" s="83"/>
      <c r="CY732" s="83"/>
      <c r="CZ732" s="83"/>
      <c r="DA732" s="83"/>
      <c r="DB732" s="83"/>
      <c r="DC732" s="83"/>
      <c r="DD732" s="83"/>
      <c r="DE732" s="83"/>
      <c r="DF732" s="83"/>
      <c r="DG732" s="83"/>
      <c r="DH732" s="83"/>
      <c r="DI732" s="83"/>
      <c r="DJ732" s="83"/>
      <c r="DK732" s="83"/>
    </row>
    <row r="733" spans="1:115" s="85" customFormat="1" ht="60" customHeight="1">
      <c r="A733" s="43"/>
      <c r="B733" s="4">
        <v>94</v>
      </c>
      <c r="C733" s="43" t="s">
        <v>1750</v>
      </c>
      <c r="D733" s="4" t="s">
        <v>1751</v>
      </c>
      <c r="E733" s="4" t="s">
        <v>1752</v>
      </c>
      <c r="F733" s="4" t="s">
        <v>1753</v>
      </c>
      <c r="G733" s="4" t="s">
        <v>1754</v>
      </c>
      <c r="H733" s="267"/>
      <c r="I733" s="267"/>
      <c r="J733" s="271">
        <v>5000</v>
      </c>
      <c r="K733" s="4" t="s">
        <v>1594</v>
      </c>
      <c r="L733" s="4" t="s">
        <v>1755</v>
      </c>
      <c r="M733" s="4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  <c r="AU733" s="83"/>
      <c r="AV733" s="83"/>
      <c r="AW733" s="83"/>
      <c r="AX733" s="83"/>
      <c r="AY733" s="83"/>
      <c r="AZ733" s="83"/>
      <c r="BA733" s="83"/>
      <c r="BB733" s="83"/>
      <c r="BC733" s="83"/>
      <c r="BD733" s="83"/>
      <c r="BE733" s="83"/>
      <c r="BF733" s="83"/>
      <c r="BG733" s="83"/>
      <c r="BH733" s="83"/>
      <c r="BI733" s="83"/>
      <c r="BJ733" s="83"/>
      <c r="BK733" s="83"/>
      <c r="BL733" s="83"/>
      <c r="BM733" s="83"/>
      <c r="BN733" s="83"/>
      <c r="BO733" s="83"/>
      <c r="BP733" s="83"/>
      <c r="BQ733" s="83"/>
      <c r="BR733" s="83"/>
      <c r="BS733" s="83"/>
      <c r="BT733" s="83"/>
      <c r="BU733" s="83"/>
      <c r="BV733" s="83"/>
      <c r="BW733" s="83"/>
      <c r="BX733" s="83"/>
      <c r="BY733" s="83"/>
      <c r="BZ733" s="83"/>
      <c r="CA733" s="83"/>
      <c r="CB733" s="83"/>
      <c r="CC733" s="83"/>
      <c r="CD733" s="83"/>
      <c r="CE733" s="83"/>
      <c r="CF733" s="83"/>
      <c r="CG733" s="83"/>
      <c r="CH733" s="83"/>
      <c r="CI733" s="83"/>
      <c r="CJ733" s="83"/>
      <c r="CK733" s="83"/>
      <c r="CL733" s="83"/>
      <c r="CM733" s="83"/>
      <c r="CN733" s="83"/>
      <c r="CO733" s="83"/>
      <c r="CP733" s="83"/>
      <c r="CQ733" s="83"/>
      <c r="CR733" s="83"/>
      <c r="CS733" s="83"/>
      <c r="CT733" s="83"/>
      <c r="CU733" s="83"/>
      <c r="CV733" s="83"/>
      <c r="CW733" s="83"/>
      <c r="CX733" s="83"/>
      <c r="CY733" s="83"/>
      <c r="CZ733" s="83"/>
      <c r="DA733" s="83"/>
      <c r="DB733" s="83"/>
      <c r="DC733" s="83"/>
      <c r="DD733" s="83"/>
      <c r="DE733" s="83"/>
      <c r="DF733" s="83"/>
      <c r="DG733" s="83"/>
      <c r="DH733" s="83"/>
      <c r="DI733" s="83"/>
      <c r="DJ733" s="83"/>
      <c r="DK733" s="83"/>
    </row>
    <row r="734" spans="1:115" s="85" customFormat="1" ht="60" customHeight="1">
      <c r="A734" s="43"/>
      <c r="B734" s="4">
        <v>95</v>
      </c>
      <c r="C734" s="43" t="s">
        <v>1739</v>
      </c>
      <c r="D734" s="4" t="s">
        <v>1740</v>
      </c>
      <c r="E734" s="4" t="s">
        <v>1756</v>
      </c>
      <c r="F734" s="4" t="s">
        <v>1757</v>
      </c>
      <c r="G734" s="4" t="s">
        <v>1758</v>
      </c>
      <c r="H734" s="267"/>
      <c r="I734" s="267"/>
      <c r="J734" s="267">
        <v>200</v>
      </c>
      <c r="K734" s="4" t="s">
        <v>1594</v>
      </c>
      <c r="L734" s="4" t="s">
        <v>1759</v>
      </c>
      <c r="M734" s="4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  <c r="AT734" s="83"/>
      <c r="AU734" s="83"/>
      <c r="AV734" s="83"/>
      <c r="AW734" s="83"/>
      <c r="AX734" s="83"/>
      <c r="AY734" s="83"/>
      <c r="AZ734" s="83"/>
      <c r="BA734" s="83"/>
      <c r="BB734" s="83"/>
      <c r="BC734" s="83"/>
      <c r="BD734" s="83"/>
      <c r="BE734" s="83"/>
      <c r="BF734" s="83"/>
      <c r="BG734" s="83"/>
      <c r="BH734" s="83"/>
      <c r="BI734" s="83"/>
      <c r="BJ734" s="83"/>
      <c r="BK734" s="83"/>
      <c r="BL734" s="83"/>
      <c r="BM734" s="83"/>
      <c r="BN734" s="83"/>
      <c r="BO734" s="83"/>
      <c r="BP734" s="83"/>
      <c r="BQ734" s="83"/>
      <c r="BR734" s="83"/>
      <c r="BS734" s="83"/>
      <c r="BT734" s="83"/>
      <c r="BU734" s="83"/>
      <c r="BV734" s="83"/>
      <c r="BW734" s="83"/>
      <c r="BX734" s="83"/>
      <c r="BY734" s="83"/>
      <c r="BZ734" s="83"/>
      <c r="CA734" s="83"/>
      <c r="CB734" s="83"/>
      <c r="CC734" s="83"/>
      <c r="CD734" s="83"/>
      <c r="CE734" s="83"/>
      <c r="CF734" s="83"/>
      <c r="CG734" s="83"/>
      <c r="CH734" s="83"/>
      <c r="CI734" s="83"/>
      <c r="CJ734" s="83"/>
      <c r="CK734" s="83"/>
      <c r="CL734" s="83"/>
      <c r="CM734" s="83"/>
      <c r="CN734" s="83"/>
      <c r="CO734" s="83"/>
      <c r="CP734" s="83"/>
      <c r="CQ734" s="83"/>
      <c r="CR734" s="83"/>
      <c r="CS734" s="83"/>
      <c r="CT734" s="83"/>
      <c r="CU734" s="83"/>
      <c r="CV734" s="83"/>
      <c r="CW734" s="83"/>
      <c r="CX734" s="83"/>
      <c r="CY734" s="83"/>
      <c r="CZ734" s="83"/>
      <c r="DA734" s="83"/>
      <c r="DB734" s="83"/>
      <c r="DC734" s="83"/>
      <c r="DD734" s="83"/>
      <c r="DE734" s="83"/>
      <c r="DF734" s="83"/>
      <c r="DG734" s="83"/>
      <c r="DH734" s="83"/>
      <c r="DI734" s="83"/>
      <c r="DJ734" s="83"/>
      <c r="DK734" s="83"/>
    </row>
    <row r="735" spans="1:115" s="85" customFormat="1" ht="60" customHeight="1">
      <c r="A735" s="43"/>
      <c r="B735" s="4">
        <v>96</v>
      </c>
      <c r="C735" s="43" t="s">
        <v>1739</v>
      </c>
      <c r="D735" s="4" t="s">
        <v>1740</v>
      </c>
      <c r="E735" s="4" t="s">
        <v>1760</v>
      </c>
      <c r="F735" s="4" t="s">
        <v>1761</v>
      </c>
      <c r="G735" s="4" t="s">
        <v>1762</v>
      </c>
      <c r="H735" s="267"/>
      <c r="I735" s="267"/>
      <c r="J735" s="267">
        <v>4200</v>
      </c>
      <c r="K735" s="4" t="s">
        <v>1594</v>
      </c>
      <c r="L735" s="4" t="s">
        <v>1763</v>
      </c>
      <c r="M735" s="4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  <c r="AT735" s="83"/>
      <c r="AU735" s="83"/>
      <c r="AV735" s="83"/>
      <c r="AW735" s="83"/>
      <c r="AX735" s="83"/>
      <c r="AY735" s="83"/>
      <c r="AZ735" s="83"/>
      <c r="BA735" s="83"/>
      <c r="BB735" s="83"/>
      <c r="BC735" s="83"/>
      <c r="BD735" s="83"/>
      <c r="BE735" s="83"/>
      <c r="BF735" s="83"/>
      <c r="BG735" s="83"/>
      <c r="BH735" s="83"/>
      <c r="BI735" s="83"/>
      <c r="BJ735" s="83"/>
      <c r="BK735" s="83"/>
      <c r="BL735" s="83"/>
      <c r="BM735" s="83"/>
      <c r="BN735" s="83"/>
      <c r="BO735" s="83"/>
      <c r="BP735" s="83"/>
      <c r="BQ735" s="83"/>
      <c r="BR735" s="83"/>
      <c r="BS735" s="83"/>
      <c r="BT735" s="83"/>
      <c r="BU735" s="83"/>
      <c r="BV735" s="83"/>
      <c r="BW735" s="83"/>
      <c r="BX735" s="83"/>
      <c r="BY735" s="83"/>
      <c r="BZ735" s="83"/>
      <c r="CA735" s="83"/>
      <c r="CB735" s="83"/>
      <c r="CC735" s="83"/>
      <c r="CD735" s="83"/>
      <c r="CE735" s="83"/>
      <c r="CF735" s="83"/>
      <c r="CG735" s="83"/>
      <c r="CH735" s="83"/>
      <c r="CI735" s="83"/>
      <c r="CJ735" s="83"/>
      <c r="CK735" s="83"/>
      <c r="CL735" s="83"/>
      <c r="CM735" s="83"/>
      <c r="CN735" s="83"/>
      <c r="CO735" s="83"/>
      <c r="CP735" s="83"/>
      <c r="CQ735" s="83"/>
      <c r="CR735" s="83"/>
      <c r="CS735" s="83"/>
      <c r="CT735" s="83"/>
      <c r="CU735" s="83"/>
      <c r="CV735" s="83"/>
      <c r="CW735" s="83"/>
      <c r="CX735" s="83"/>
      <c r="CY735" s="83"/>
      <c r="CZ735" s="83"/>
      <c r="DA735" s="83"/>
      <c r="DB735" s="83"/>
      <c r="DC735" s="83"/>
      <c r="DD735" s="83"/>
      <c r="DE735" s="83"/>
      <c r="DF735" s="83"/>
      <c r="DG735" s="83"/>
      <c r="DH735" s="83"/>
      <c r="DI735" s="83"/>
      <c r="DJ735" s="83"/>
      <c r="DK735" s="83"/>
    </row>
    <row r="736" spans="1:115" s="85" customFormat="1" ht="60" customHeight="1">
      <c r="A736" s="43"/>
      <c r="B736" s="4">
        <v>97</v>
      </c>
      <c r="C736" s="43" t="s">
        <v>1764</v>
      </c>
      <c r="D736" s="4" t="s">
        <v>1765</v>
      </c>
      <c r="E736" s="4" t="s">
        <v>1766</v>
      </c>
      <c r="F736" s="4" t="s">
        <v>1767</v>
      </c>
      <c r="G736" s="4" t="s">
        <v>1768</v>
      </c>
      <c r="H736" s="267"/>
      <c r="I736" s="267"/>
      <c r="J736" s="267">
        <v>975</v>
      </c>
      <c r="K736" s="4" t="s">
        <v>1594</v>
      </c>
      <c r="L736" s="4" t="s">
        <v>1769</v>
      </c>
      <c r="M736" s="4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  <c r="AT736" s="83"/>
      <c r="AU736" s="83"/>
      <c r="AV736" s="83"/>
      <c r="AW736" s="83"/>
      <c r="AX736" s="83"/>
      <c r="AY736" s="83"/>
      <c r="AZ736" s="83"/>
      <c r="BA736" s="83"/>
      <c r="BB736" s="83"/>
      <c r="BC736" s="83"/>
      <c r="BD736" s="83"/>
      <c r="BE736" s="83"/>
      <c r="BF736" s="83"/>
      <c r="BG736" s="83"/>
      <c r="BH736" s="83"/>
      <c r="BI736" s="83"/>
      <c r="BJ736" s="83"/>
      <c r="BK736" s="83"/>
      <c r="BL736" s="83"/>
      <c r="BM736" s="83"/>
      <c r="BN736" s="83"/>
      <c r="BO736" s="83"/>
      <c r="BP736" s="83"/>
      <c r="BQ736" s="83"/>
      <c r="BR736" s="83"/>
      <c r="BS736" s="83"/>
      <c r="BT736" s="83"/>
      <c r="BU736" s="83"/>
      <c r="BV736" s="83"/>
      <c r="BW736" s="83"/>
      <c r="BX736" s="83"/>
      <c r="BY736" s="83"/>
      <c r="BZ736" s="83"/>
      <c r="CA736" s="83"/>
      <c r="CB736" s="83"/>
      <c r="CC736" s="83"/>
      <c r="CD736" s="83"/>
      <c r="CE736" s="83"/>
      <c r="CF736" s="83"/>
      <c r="CG736" s="83"/>
      <c r="CH736" s="83"/>
      <c r="CI736" s="83"/>
      <c r="CJ736" s="83"/>
      <c r="CK736" s="83"/>
      <c r="CL736" s="83"/>
      <c r="CM736" s="83"/>
      <c r="CN736" s="83"/>
      <c r="CO736" s="83"/>
      <c r="CP736" s="83"/>
      <c r="CQ736" s="83"/>
      <c r="CR736" s="83"/>
      <c r="CS736" s="83"/>
      <c r="CT736" s="83"/>
      <c r="CU736" s="83"/>
      <c r="CV736" s="83"/>
      <c r="CW736" s="83"/>
      <c r="CX736" s="83"/>
      <c r="CY736" s="83"/>
      <c r="CZ736" s="83"/>
      <c r="DA736" s="83"/>
      <c r="DB736" s="83"/>
      <c r="DC736" s="83"/>
      <c r="DD736" s="83"/>
      <c r="DE736" s="83"/>
      <c r="DF736" s="83"/>
      <c r="DG736" s="83"/>
      <c r="DH736" s="83"/>
      <c r="DI736" s="83"/>
      <c r="DJ736" s="83"/>
      <c r="DK736" s="83"/>
    </row>
    <row r="737" spans="1:115" s="85" customFormat="1" ht="60" customHeight="1">
      <c r="A737" s="43"/>
      <c r="B737" s="4">
        <v>98</v>
      </c>
      <c r="C737" s="43" t="s">
        <v>1764</v>
      </c>
      <c r="D737" s="4" t="s">
        <v>1765</v>
      </c>
      <c r="E737" s="4" t="s">
        <v>1770</v>
      </c>
      <c r="F737" s="4" t="s">
        <v>1771</v>
      </c>
      <c r="G737" s="4" t="s">
        <v>1772</v>
      </c>
      <c r="H737" s="267"/>
      <c r="I737" s="267"/>
      <c r="J737" s="267">
        <v>400</v>
      </c>
      <c r="K737" s="4" t="s">
        <v>1594</v>
      </c>
      <c r="L737" s="4" t="s">
        <v>1773</v>
      </c>
      <c r="M737" s="4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83"/>
      <c r="AT737" s="83"/>
      <c r="AU737" s="83"/>
      <c r="AV737" s="83"/>
      <c r="AW737" s="83"/>
      <c r="AX737" s="83"/>
      <c r="AY737" s="83"/>
      <c r="AZ737" s="83"/>
      <c r="BA737" s="83"/>
      <c r="BB737" s="83"/>
      <c r="BC737" s="83"/>
      <c r="BD737" s="83"/>
      <c r="BE737" s="83"/>
      <c r="BF737" s="83"/>
      <c r="BG737" s="83"/>
      <c r="BH737" s="83"/>
      <c r="BI737" s="83"/>
      <c r="BJ737" s="83"/>
      <c r="BK737" s="83"/>
      <c r="BL737" s="83"/>
      <c r="BM737" s="83"/>
      <c r="BN737" s="83"/>
      <c r="BO737" s="83"/>
      <c r="BP737" s="83"/>
      <c r="BQ737" s="83"/>
      <c r="BR737" s="83"/>
      <c r="BS737" s="83"/>
      <c r="BT737" s="83"/>
      <c r="BU737" s="83"/>
      <c r="BV737" s="83"/>
      <c r="BW737" s="83"/>
      <c r="BX737" s="83"/>
      <c r="BY737" s="83"/>
      <c r="BZ737" s="83"/>
      <c r="CA737" s="83"/>
      <c r="CB737" s="83"/>
      <c r="CC737" s="83"/>
      <c r="CD737" s="83"/>
      <c r="CE737" s="83"/>
      <c r="CF737" s="83"/>
      <c r="CG737" s="83"/>
      <c r="CH737" s="83"/>
      <c r="CI737" s="83"/>
      <c r="CJ737" s="83"/>
      <c r="CK737" s="83"/>
      <c r="CL737" s="83"/>
      <c r="CM737" s="83"/>
      <c r="CN737" s="83"/>
      <c r="CO737" s="83"/>
      <c r="CP737" s="83"/>
      <c r="CQ737" s="83"/>
      <c r="CR737" s="83"/>
      <c r="CS737" s="83"/>
      <c r="CT737" s="83"/>
      <c r="CU737" s="83"/>
      <c r="CV737" s="83"/>
      <c r="CW737" s="83"/>
      <c r="CX737" s="83"/>
      <c r="CY737" s="83"/>
      <c r="CZ737" s="83"/>
      <c r="DA737" s="83"/>
      <c r="DB737" s="83"/>
      <c r="DC737" s="83"/>
      <c r="DD737" s="83"/>
      <c r="DE737" s="83"/>
      <c r="DF737" s="83"/>
      <c r="DG737" s="83"/>
      <c r="DH737" s="83"/>
      <c r="DI737" s="83"/>
      <c r="DJ737" s="83"/>
      <c r="DK737" s="83"/>
    </row>
    <row r="738" spans="1:115" s="85" customFormat="1" ht="60" customHeight="1">
      <c r="A738" s="43"/>
      <c r="B738" s="4">
        <v>99</v>
      </c>
      <c r="C738" s="43" t="s">
        <v>1774</v>
      </c>
      <c r="D738" s="4" t="s">
        <v>1775</v>
      </c>
      <c r="E738" s="4" t="s">
        <v>1776</v>
      </c>
      <c r="F738" s="4" t="s">
        <v>1777</v>
      </c>
      <c r="G738" s="4" t="s">
        <v>1216</v>
      </c>
      <c r="H738" s="267"/>
      <c r="I738" s="267"/>
      <c r="J738" s="267">
        <v>5200</v>
      </c>
      <c r="K738" s="4" t="s">
        <v>1594</v>
      </c>
      <c r="L738" s="4" t="s">
        <v>1778</v>
      </c>
      <c r="M738" s="4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83"/>
      <c r="AT738" s="83"/>
      <c r="AU738" s="83"/>
      <c r="AV738" s="83"/>
      <c r="AW738" s="83"/>
      <c r="AX738" s="83"/>
      <c r="AY738" s="83"/>
      <c r="AZ738" s="83"/>
      <c r="BA738" s="83"/>
      <c r="BB738" s="83"/>
      <c r="BC738" s="83"/>
      <c r="BD738" s="83"/>
      <c r="BE738" s="83"/>
      <c r="BF738" s="83"/>
      <c r="BG738" s="83"/>
      <c r="BH738" s="83"/>
      <c r="BI738" s="83"/>
      <c r="BJ738" s="83"/>
      <c r="BK738" s="83"/>
      <c r="BL738" s="83"/>
      <c r="BM738" s="83"/>
      <c r="BN738" s="83"/>
      <c r="BO738" s="83"/>
      <c r="BP738" s="83"/>
      <c r="BQ738" s="83"/>
      <c r="BR738" s="83"/>
      <c r="BS738" s="83"/>
      <c r="BT738" s="83"/>
      <c r="BU738" s="83"/>
      <c r="BV738" s="83"/>
      <c r="BW738" s="83"/>
      <c r="BX738" s="83"/>
      <c r="BY738" s="83"/>
      <c r="BZ738" s="83"/>
      <c r="CA738" s="83"/>
      <c r="CB738" s="83"/>
      <c r="CC738" s="83"/>
      <c r="CD738" s="83"/>
      <c r="CE738" s="83"/>
      <c r="CF738" s="83"/>
      <c r="CG738" s="83"/>
      <c r="CH738" s="83"/>
      <c r="CI738" s="83"/>
      <c r="CJ738" s="83"/>
      <c r="CK738" s="83"/>
      <c r="CL738" s="83"/>
      <c r="CM738" s="83"/>
      <c r="CN738" s="83"/>
      <c r="CO738" s="83"/>
      <c r="CP738" s="83"/>
      <c r="CQ738" s="83"/>
      <c r="CR738" s="83"/>
      <c r="CS738" s="83"/>
      <c r="CT738" s="83"/>
      <c r="CU738" s="83"/>
      <c r="CV738" s="83"/>
      <c r="CW738" s="83"/>
      <c r="CX738" s="83"/>
      <c r="CY738" s="83"/>
      <c r="CZ738" s="83"/>
      <c r="DA738" s="83"/>
      <c r="DB738" s="83"/>
      <c r="DC738" s="83"/>
      <c r="DD738" s="83"/>
      <c r="DE738" s="83"/>
      <c r="DF738" s="83"/>
      <c r="DG738" s="83"/>
      <c r="DH738" s="83"/>
      <c r="DI738" s="83"/>
      <c r="DJ738" s="83"/>
      <c r="DK738" s="83"/>
    </row>
    <row r="739" spans="1:115" s="85" customFormat="1" ht="60" customHeight="1">
      <c r="A739" s="43"/>
      <c r="B739" s="4">
        <v>100</v>
      </c>
      <c r="C739" s="43" t="s">
        <v>1764</v>
      </c>
      <c r="D739" s="4" t="s">
        <v>1765</v>
      </c>
      <c r="E739" s="4" t="s">
        <v>1779</v>
      </c>
      <c r="F739" s="4" t="s">
        <v>1780</v>
      </c>
      <c r="G739" s="4" t="s">
        <v>1781</v>
      </c>
      <c r="H739" s="267"/>
      <c r="I739" s="267"/>
      <c r="J739" s="267">
        <v>650</v>
      </c>
      <c r="K739" s="4" t="s">
        <v>1594</v>
      </c>
      <c r="L739" s="4" t="s">
        <v>1782</v>
      </c>
      <c r="M739" s="4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83"/>
      <c r="AT739" s="83"/>
      <c r="AU739" s="83"/>
      <c r="AV739" s="83"/>
      <c r="AW739" s="83"/>
      <c r="AX739" s="83"/>
      <c r="AY739" s="83"/>
      <c r="AZ739" s="83"/>
      <c r="BA739" s="83"/>
      <c r="BB739" s="83"/>
      <c r="BC739" s="83"/>
      <c r="BD739" s="83"/>
      <c r="BE739" s="83"/>
      <c r="BF739" s="83"/>
      <c r="BG739" s="83"/>
      <c r="BH739" s="83"/>
      <c r="BI739" s="83"/>
      <c r="BJ739" s="83"/>
      <c r="BK739" s="83"/>
      <c r="BL739" s="83"/>
      <c r="BM739" s="83"/>
      <c r="BN739" s="83"/>
      <c r="BO739" s="83"/>
      <c r="BP739" s="83"/>
      <c r="BQ739" s="83"/>
      <c r="BR739" s="83"/>
      <c r="BS739" s="83"/>
      <c r="BT739" s="83"/>
      <c r="BU739" s="83"/>
      <c r="BV739" s="83"/>
      <c r="BW739" s="83"/>
      <c r="BX739" s="83"/>
      <c r="BY739" s="83"/>
      <c r="BZ739" s="83"/>
      <c r="CA739" s="83"/>
      <c r="CB739" s="83"/>
      <c r="CC739" s="83"/>
      <c r="CD739" s="83"/>
      <c r="CE739" s="83"/>
      <c r="CF739" s="83"/>
      <c r="CG739" s="83"/>
      <c r="CH739" s="83"/>
      <c r="CI739" s="83"/>
      <c r="CJ739" s="83"/>
      <c r="CK739" s="83"/>
      <c r="CL739" s="83"/>
      <c r="CM739" s="83"/>
      <c r="CN739" s="83"/>
      <c r="CO739" s="83"/>
      <c r="CP739" s="83"/>
      <c r="CQ739" s="83"/>
      <c r="CR739" s="83"/>
      <c r="CS739" s="83"/>
      <c r="CT739" s="83"/>
      <c r="CU739" s="83"/>
      <c r="CV739" s="83"/>
      <c r="CW739" s="83"/>
      <c r="CX739" s="83"/>
      <c r="CY739" s="83"/>
      <c r="CZ739" s="83"/>
      <c r="DA739" s="83"/>
      <c r="DB739" s="83"/>
      <c r="DC739" s="83"/>
      <c r="DD739" s="83"/>
      <c r="DE739" s="83"/>
      <c r="DF739" s="83"/>
      <c r="DG739" s="83"/>
      <c r="DH739" s="83"/>
      <c r="DI739" s="83"/>
      <c r="DJ739" s="83"/>
      <c r="DK739" s="83"/>
    </row>
    <row r="740" spans="1:115" s="87" customFormat="1" ht="60" customHeight="1">
      <c r="A740" s="151"/>
      <c r="B740" s="4">
        <v>101</v>
      </c>
      <c r="C740" s="151" t="s">
        <v>1783</v>
      </c>
      <c r="D740" s="82" t="s">
        <v>1784</v>
      </c>
      <c r="E740" s="82" t="s">
        <v>1785</v>
      </c>
      <c r="F740" s="82" t="s">
        <v>1786</v>
      </c>
      <c r="G740" s="82" t="s">
        <v>1787</v>
      </c>
      <c r="H740" s="272">
        <v>4150</v>
      </c>
      <c r="I740" s="272"/>
      <c r="J740" s="272"/>
      <c r="K740" s="82"/>
      <c r="L740" s="82" t="s">
        <v>1788</v>
      </c>
      <c r="M740" s="82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  <c r="AM740" s="86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86"/>
      <c r="AY740" s="86"/>
      <c r="AZ740" s="86"/>
      <c r="BA740" s="86"/>
      <c r="BB740" s="86"/>
      <c r="BC740" s="86"/>
      <c r="BD740" s="86"/>
      <c r="BE740" s="86"/>
      <c r="BF740" s="86"/>
      <c r="BG740" s="86"/>
      <c r="BH740" s="86"/>
      <c r="BI740" s="86"/>
      <c r="BJ740" s="86"/>
      <c r="BK740" s="86"/>
      <c r="BL740" s="86"/>
      <c r="BM740" s="86"/>
      <c r="BN740" s="86"/>
      <c r="BO740" s="86"/>
      <c r="BP740" s="86"/>
      <c r="BQ740" s="86"/>
      <c r="BR740" s="86"/>
      <c r="BS740" s="86"/>
      <c r="BT740" s="86"/>
      <c r="BU740" s="86"/>
      <c r="BV740" s="86"/>
      <c r="BW740" s="86"/>
      <c r="BX740" s="86"/>
      <c r="BY740" s="86"/>
      <c r="BZ740" s="86"/>
      <c r="CA740" s="86"/>
      <c r="CB740" s="86"/>
      <c r="CC740" s="86"/>
      <c r="CD740" s="86"/>
      <c r="CE740" s="86"/>
      <c r="CF740" s="86"/>
      <c r="CG740" s="86"/>
      <c r="CH740" s="86"/>
      <c r="CI740" s="86"/>
      <c r="CJ740" s="86"/>
      <c r="CK740" s="86"/>
      <c r="CL740" s="86"/>
      <c r="CM740" s="86"/>
      <c r="CN740" s="86"/>
      <c r="CO740" s="86"/>
      <c r="CP740" s="86"/>
      <c r="CQ740" s="86"/>
      <c r="CR740" s="86"/>
      <c r="CS740" s="86"/>
      <c r="CT740" s="86"/>
      <c r="CU740" s="86"/>
      <c r="CV740" s="86"/>
      <c r="CW740" s="86"/>
      <c r="CX740" s="86"/>
      <c r="CY740" s="86"/>
      <c r="CZ740" s="86"/>
      <c r="DA740" s="86"/>
      <c r="DB740" s="86"/>
      <c r="DC740" s="86"/>
      <c r="DD740" s="86"/>
      <c r="DE740" s="86"/>
      <c r="DF740" s="86"/>
      <c r="DG740" s="86"/>
      <c r="DH740" s="86"/>
      <c r="DI740" s="86"/>
      <c r="DJ740" s="86"/>
      <c r="DK740" s="86"/>
    </row>
    <row r="741" spans="1:115" s="85" customFormat="1" ht="60" customHeight="1">
      <c r="A741" s="43"/>
      <c r="B741" s="4">
        <v>102</v>
      </c>
      <c r="C741" s="43" t="s">
        <v>1789</v>
      </c>
      <c r="D741" s="4" t="s">
        <v>1608</v>
      </c>
      <c r="E741" s="4" t="s">
        <v>1790</v>
      </c>
      <c r="F741" s="4" t="s">
        <v>1791</v>
      </c>
      <c r="G741" s="4" t="s">
        <v>1792</v>
      </c>
      <c r="H741" s="267">
        <v>3046</v>
      </c>
      <c r="I741" s="267"/>
      <c r="J741" s="267"/>
      <c r="K741" s="4" t="s">
        <v>1582</v>
      </c>
      <c r="L741" s="4" t="s">
        <v>1793</v>
      </c>
      <c r="M741" s="4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83"/>
      <c r="AT741" s="83"/>
      <c r="AU741" s="83"/>
      <c r="AV741" s="83"/>
      <c r="AW741" s="83"/>
      <c r="AX741" s="83"/>
      <c r="AY741" s="83"/>
      <c r="AZ741" s="83"/>
      <c r="BA741" s="83"/>
      <c r="BB741" s="83"/>
      <c r="BC741" s="83"/>
      <c r="BD741" s="83"/>
      <c r="BE741" s="83"/>
      <c r="BF741" s="83"/>
      <c r="BG741" s="83"/>
      <c r="BH741" s="83"/>
      <c r="BI741" s="83"/>
      <c r="BJ741" s="83"/>
      <c r="BK741" s="83"/>
      <c r="BL741" s="83"/>
      <c r="BM741" s="83"/>
      <c r="BN741" s="83"/>
      <c r="BO741" s="83"/>
      <c r="BP741" s="83"/>
      <c r="BQ741" s="83"/>
      <c r="BR741" s="83"/>
      <c r="BS741" s="83"/>
      <c r="BT741" s="83"/>
      <c r="BU741" s="83"/>
      <c r="BV741" s="83"/>
      <c r="BW741" s="83"/>
      <c r="BX741" s="83"/>
      <c r="BY741" s="83"/>
      <c r="BZ741" s="83"/>
      <c r="CA741" s="83"/>
      <c r="CB741" s="83"/>
      <c r="CC741" s="83"/>
      <c r="CD741" s="83"/>
      <c r="CE741" s="83"/>
      <c r="CF741" s="83"/>
      <c r="CG741" s="83"/>
      <c r="CH741" s="83"/>
      <c r="CI741" s="83"/>
      <c r="CJ741" s="83"/>
      <c r="CK741" s="83"/>
      <c r="CL741" s="83"/>
      <c r="CM741" s="83"/>
      <c r="CN741" s="83"/>
      <c r="CO741" s="83"/>
      <c r="CP741" s="83"/>
      <c r="CQ741" s="83"/>
      <c r="CR741" s="83"/>
      <c r="CS741" s="83"/>
      <c r="CT741" s="83"/>
      <c r="CU741" s="83"/>
      <c r="CV741" s="83"/>
      <c r="CW741" s="83"/>
      <c r="CX741" s="83"/>
      <c r="CY741" s="83"/>
      <c r="CZ741" s="83"/>
      <c r="DA741" s="83"/>
      <c r="DB741" s="83"/>
      <c r="DC741" s="83"/>
      <c r="DD741" s="83"/>
      <c r="DE741" s="83"/>
      <c r="DF741" s="83"/>
      <c r="DG741" s="83"/>
      <c r="DH741" s="83"/>
      <c r="DI741" s="83"/>
      <c r="DJ741" s="83"/>
      <c r="DK741" s="83"/>
    </row>
    <row r="742" spans="1:115" s="85" customFormat="1" ht="60" customHeight="1">
      <c r="A742" s="43"/>
      <c r="B742" s="4">
        <v>103</v>
      </c>
      <c r="C742" s="43" t="s">
        <v>1794</v>
      </c>
      <c r="D742" s="4" t="s">
        <v>1795</v>
      </c>
      <c r="E742" s="4" t="s">
        <v>1796</v>
      </c>
      <c r="F742" s="4" t="s">
        <v>1797</v>
      </c>
      <c r="G742" s="4" t="s">
        <v>1798</v>
      </c>
      <c r="H742" s="267">
        <v>33466</v>
      </c>
      <c r="I742" s="267"/>
      <c r="J742" s="267"/>
      <c r="K742" s="4"/>
      <c r="L742" s="4" t="s">
        <v>1799</v>
      </c>
      <c r="M742" s="4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83"/>
      <c r="AT742" s="83"/>
      <c r="AU742" s="83"/>
      <c r="AV742" s="83"/>
      <c r="AW742" s="83"/>
      <c r="AX742" s="83"/>
      <c r="AY742" s="83"/>
      <c r="AZ742" s="83"/>
      <c r="BA742" s="83"/>
      <c r="BB742" s="83"/>
      <c r="BC742" s="83"/>
      <c r="BD742" s="83"/>
      <c r="BE742" s="83"/>
      <c r="BF742" s="83"/>
      <c r="BG742" s="83"/>
      <c r="BH742" s="83"/>
      <c r="BI742" s="83"/>
      <c r="BJ742" s="83"/>
      <c r="BK742" s="83"/>
      <c r="BL742" s="83"/>
      <c r="BM742" s="83"/>
      <c r="BN742" s="83"/>
      <c r="BO742" s="83"/>
      <c r="BP742" s="83"/>
      <c r="BQ742" s="83"/>
      <c r="BR742" s="83"/>
      <c r="BS742" s="83"/>
      <c r="BT742" s="83"/>
      <c r="BU742" s="83"/>
      <c r="BV742" s="83"/>
      <c r="BW742" s="83"/>
      <c r="BX742" s="83"/>
      <c r="BY742" s="83"/>
      <c r="BZ742" s="83"/>
      <c r="CA742" s="83"/>
      <c r="CB742" s="83"/>
      <c r="CC742" s="83"/>
      <c r="CD742" s="83"/>
      <c r="CE742" s="83"/>
      <c r="CF742" s="83"/>
      <c r="CG742" s="83"/>
      <c r="CH742" s="83"/>
      <c r="CI742" s="83"/>
      <c r="CJ742" s="83"/>
      <c r="CK742" s="83"/>
      <c r="CL742" s="83"/>
      <c r="CM742" s="83"/>
      <c r="CN742" s="83"/>
      <c r="CO742" s="83"/>
      <c r="CP742" s="83"/>
      <c r="CQ742" s="83"/>
      <c r="CR742" s="83"/>
      <c r="CS742" s="83"/>
      <c r="CT742" s="83"/>
      <c r="CU742" s="83"/>
      <c r="CV742" s="83"/>
      <c r="CW742" s="83"/>
      <c r="CX742" s="83"/>
      <c r="CY742" s="83"/>
      <c r="CZ742" s="83"/>
      <c r="DA742" s="83"/>
      <c r="DB742" s="83"/>
      <c r="DC742" s="83"/>
      <c r="DD742" s="83"/>
      <c r="DE742" s="83"/>
      <c r="DF742" s="83"/>
      <c r="DG742" s="83"/>
      <c r="DH742" s="83"/>
      <c r="DI742" s="83"/>
      <c r="DJ742" s="83"/>
      <c r="DK742" s="83"/>
    </row>
    <row r="743" spans="1:115" s="85" customFormat="1" ht="60" customHeight="1">
      <c r="A743" s="43"/>
      <c r="B743" s="4">
        <v>104</v>
      </c>
      <c r="C743" s="43" t="s">
        <v>1800</v>
      </c>
      <c r="D743" s="4" t="s">
        <v>1801</v>
      </c>
      <c r="E743" s="4" t="s">
        <v>1802</v>
      </c>
      <c r="F743" s="4" t="s">
        <v>1803</v>
      </c>
      <c r="G743" s="4" t="s">
        <v>1804</v>
      </c>
      <c r="H743" s="267"/>
      <c r="I743" s="267"/>
      <c r="J743" s="267">
        <v>10299</v>
      </c>
      <c r="K743" s="4" t="s">
        <v>1594</v>
      </c>
      <c r="L743" s="4" t="s">
        <v>1805</v>
      </c>
      <c r="M743" s="4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83"/>
      <c r="AT743" s="83"/>
      <c r="AU743" s="83"/>
      <c r="AV743" s="83"/>
      <c r="AW743" s="83"/>
      <c r="AX743" s="83"/>
      <c r="AY743" s="83"/>
      <c r="AZ743" s="83"/>
      <c r="BA743" s="83"/>
      <c r="BB743" s="83"/>
      <c r="BC743" s="83"/>
      <c r="BD743" s="83"/>
      <c r="BE743" s="83"/>
      <c r="BF743" s="83"/>
      <c r="BG743" s="83"/>
      <c r="BH743" s="83"/>
      <c r="BI743" s="83"/>
      <c r="BJ743" s="83"/>
      <c r="BK743" s="83"/>
      <c r="BL743" s="83"/>
      <c r="BM743" s="83"/>
      <c r="BN743" s="83"/>
      <c r="BO743" s="83"/>
      <c r="BP743" s="83"/>
      <c r="BQ743" s="83"/>
      <c r="BR743" s="83"/>
      <c r="BS743" s="83"/>
      <c r="BT743" s="83"/>
      <c r="BU743" s="83"/>
      <c r="BV743" s="83"/>
      <c r="BW743" s="83"/>
      <c r="BX743" s="83"/>
      <c r="BY743" s="83"/>
      <c r="BZ743" s="83"/>
      <c r="CA743" s="83"/>
      <c r="CB743" s="83"/>
      <c r="CC743" s="83"/>
      <c r="CD743" s="83"/>
      <c r="CE743" s="83"/>
      <c r="CF743" s="83"/>
      <c r="CG743" s="83"/>
      <c r="CH743" s="83"/>
      <c r="CI743" s="83"/>
      <c r="CJ743" s="83"/>
      <c r="CK743" s="83"/>
      <c r="CL743" s="83"/>
      <c r="CM743" s="83"/>
      <c r="CN743" s="83"/>
      <c r="CO743" s="83"/>
      <c r="CP743" s="83"/>
      <c r="CQ743" s="83"/>
      <c r="CR743" s="83"/>
      <c r="CS743" s="83"/>
      <c r="CT743" s="83"/>
      <c r="CU743" s="83"/>
      <c r="CV743" s="83"/>
      <c r="CW743" s="83"/>
      <c r="CX743" s="83"/>
      <c r="CY743" s="83"/>
      <c r="CZ743" s="83"/>
      <c r="DA743" s="83"/>
      <c r="DB743" s="83"/>
      <c r="DC743" s="83"/>
      <c r="DD743" s="83"/>
      <c r="DE743" s="83"/>
      <c r="DF743" s="83"/>
      <c r="DG743" s="83"/>
      <c r="DH743" s="83"/>
      <c r="DI743" s="83"/>
      <c r="DJ743" s="83"/>
      <c r="DK743" s="83"/>
    </row>
    <row r="744" spans="1:115" s="85" customFormat="1" ht="60" customHeight="1">
      <c r="A744" s="43"/>
      <c r="B744" s="4">
        <v>105</v>
      </c>
      <c r="C744" s="43" t="s">
        <v>1800</v>
      </c>
      <c r="D744" s="4" t="s">
        <v>1801</v>
      </c>
      <c r="E744" s="4" t="s">
        <v>1806</v>
      </c>
      <c r="F744" s="4" t="s">
        <v>1807</v>
      </c>
      <c r="G744" s="4" t="s">
        <v>1808</v>
      </c>
      <c r="H744" s="267"/>
      <c r="I744" s="267"/>
      <c r="J744" s="267">
        <v>514</v>
      </c>
      <c r="K744" s="4" t="s">
        <v>1594</v>
      </c>
      <c r="L744" s="4" t="s">
        <v>1809</v>
      </c>
      <c r="M744" s="4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83"/>
      <c r="AT744" s="83"/>
      <c r="AU744" s="83"/>
      <c r="AV744" s="83"/>
      <c r="AW744" s="83"/>
      <c r="AX744" s="83"/>
      <c r="AY744" s="83"/>
      <c r="AZ744" s="83"/>
      <c r="BA744" s="83"/>
      <c r="BB744" s="83"/>
      <c r="BC744" s="83"/>
      <c r="BD744" s="83"/>
      <c r="BE744" s="83"/>
      <c r="BF744" s="83"/>
      <c r="BG744" s="83"/>
      <c r="BH744" s="83"/>
      <c r="BI744" s="83"/>
      <c r="BJ744" s="83"/>
      <c r="BK744" s="83"/>
      <c r="BL744" s="83"/>
      <c r="BM744" s="83"/>
      <c r="BN744" s="83"/>
      <c r="BO744" s="83"/>
      <c r="BP744" s="83"/>
      <c r="BQ744" s="83"/>
      <c r="BR744" s="83"/>
      <c r="BS744" s="83"/>
      <c r="BT744" s="83"/>
      <c r="BU744" s="83"/>
      <c r="BV744" s="83"/>
      <c r="BW744" s="83"/>
      <c r="BX744" s="83"/>
      <c r="BY744" s="83"/>
      <c r="BZ744" s="83"/>
      <c r="CA744" s="83"/>
      <c r="CB744" s="83"/>
      <c r="CC744" s="83"/>
      <c r="CD744" s="83"/>
      <c r="CE744" s="83"/>
      <c r="CF744" s="83"/>
      <c r="CG744" s="83"/>
      <c r="CH744" s="83"/>
      <c r="CI744" s="83"/>
      <c r="CJ744" s="83"/>
      <c r="CK744" s="83"/>
      <c r="CL744" s="83"/>
      <c r="CM744" s="83"/>
      <c r="CN744" s="83"/>
      <c r="CO744" s="83"/>
      <c r="CP744" s="83"/>
      <c r="CQ744" s="83"/>
      <c r="CR744" s="83"/>
      <c r="CS744" s="83"/>
      <c r="CT744" s="83"/>
      <c r="CU744" s="83"/>
      <c r="CV744" s="83"/>
      <c r="CW744" s="83"/>
      <c r="CX744" s="83"/>
      <c r="CY744" s="83"/>
      <c r="CZ744" s="83"/>
      <c r="DA744" s="83"/>
      <c r="DB744" s="83"/>
      <c r="DC744" s="83"/>
      <c r="DD744" s="83"/>
      <c r="DE744" s="83"/>
      <c r="DF744" s="83"/>
      <c r="DG744" s="83"/>
      <c r="DH744" s="83"/>
      <c r="DI744" s="83"/>
      <c r="DJ744" s="83"/>
      <c r="DK744" s="83"/>
    </row>
    <row r="745" spans="1:115" s="85" customFormat="1" ht="60" customHeight="1">
      <c r="A745" s="43"/>
      <c r="B745" s="4">
        <v>106</v>
      </c>
      <c r="C745" s="43" t="s">
        <v>1810</v>
      </c>
      <c r="D745" s="4" t="s">
        <v>1740</v>
      </c>
      <c r="E745" s="4" t="s">
        <v>1811</v>
      </c>
      <c r="F745" s="4" t="s">
        <v>1812</v>
      </c>
      <c r="G745" s="4" t="s">
        <v>1813</v>
      </c>
      <c r="H745" s="267">
        <v>11215</v>
      </c>
      <c r="I745" s="267"/>
      <c r="J745" s="267"/>
      <c r="K745" s="4" t="s">
        <v>1727</v>
      </c>
      <c r="L745" s="4" t="s">
        <v>1814</v>
      </c>
      <c r="M745" s="4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83"/>
      <c r="AT745" s="83"/>
      <c r="AU745" s="83"/>
      <c r="AV745" s="83"/>
      <c r="AW745" s="83"/>
      <c r="AX745" s="83"/>
      <c r="AY745" s="83"/>
      <c r="AZ745" s="83"/>
      <c r="BA745" s="83"/>
      <c r="BB745" s="83"/>
      <c r="BC745" s="83"/>
      <c r="BD745" s="83"/>
      <c r="BE745" s="83"/>
      <c r="BF745" s="83"/>
      <c r="BG745" s="83"/>
      <c r="BH745" s="83"/>
      <c r="BI745" s="83"/>
      <c r="BJ745" s="83"/>
      <c r="BK745" s="83"/>
      <c r="BL745" s="83"/>
      <c r="BM745" s="83"/>
      <c r="BN745" s="83"/>
      <c r="BO745" s="83"/>
      <c r="BP745" s="83"/>
      <c r="BQ745" s="83"/>
      <c r="BR745" s="83"/>
      <c r="BS745" s="83"/>
      <c r="BT745" s="83"/>
      <c r="BU745" s="83"/>
      <c r="BV745" s="83"/>
      <c r="BW745" s="83"/>
      <c r="BX745" s="83"/>
      <c r="BY745" s="83"/>
      <c r="BZ745" s="83"/>
      <c r="CA745" s="83"/>
      <c r="CB745" s="83"/>
      <c r="CC745" s="83"/>
      <c r="CD745" s="83"/>
      <c r="CE745" s="83"/>
      <c r="CF745" s="83"/>
      <c r="CG745" s="83"/>
      <c r="CH745" s="83"/>
      <c r="CI745" s="83"/>
      <c r="CJ745" s="83"/>
      <c r="CK745" s="83"/>
      <c r="CL745" s="83"/>
      <c r="CM745" s="83"/>
      <c r="CN745" s="83"/>
      <c r="CO745" s="83"/>
      <c r="CP745" s="83"/>
      <c r="CQ745" s="83"/>
      <c r="CR745" s="83"/>
      <c r="CS745" s="83"/>
      <c r="CT745" s="83"/>
      <c r="CU745" s="83"/>
      <c r="CV745" s="83"/>
      <c r="CW745" s="83"/>
      <c r="CX745" s="83"/>
      <c r="CY745" s="83"/>
      <c r="CZ745" s="83"/>
      <c r="DA745" s="83"/>
      <c r="DB745" s="83"/>
      <c r="DC745" s="83"/>
      <c r="DD745" s="83"/>
      <c r="DE745" s="83"/>
      <c r="DF745" s="83"/>
      <c r="DG745" s="83"/>
      <c r="DH745" s="83"/>
      <c r="DI745" s="83"/>
      <c r="DJ745" s="83"/>
      <c r="DK745" s="83"/>
    </row>
    <row r="746" spans="1:115" s="90" customFormat="1" ht="60" customHeight="1">
      <c r="A746" s="152"/>
      <c r="B746" s="4">
        <v>107</v>
      </c>
      <c r="C746" s="152" t="s">
        <v>1815</v>
      </c>
      <c r="D746" s="80" t="s">
        <v>1816</v>
      </c>
      <c r="E746" s="80" t="s">
        <v>1817</v>
      </c>
      <c r="F746" s="80" t="s">
        <v>1818</v>
      </c>
      <c r="G746" s="80" t="s">
        <v>1819</v>
      </c>
      <c r="H746" s="273">
        <v>5200</v>
      </c>
      <c r="I746" s="273"/>
      <c r="J746" s="273"/>
      <c r="K746" s="80" t="s">
        <v>500</v>
      </c>
      <c r="L746" s="80" t="s">
        <v>1820</v>
      </c>
      <c r="M746" s="80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  <c r="AQ746" s="89"/>
      <c r="AR746" s="89"/>
      <c r="AS746" s="89"/>
      <c r="AT746" s="89"/>
      <c r="AU746" s="89"/>
      <c r="AV746" s="89"/>
      <c r="AW746" s="89"/>
      <c r="AX746" s="89"/>
      <c r="AY746" s="89"/>
      <c r="AZ746" s="89"/>
      <c r="BA746" s="89"/>
      <c r="BB746" s="89"/>
      <c r="BC746" s="89"/>
      <c r="BD746" s="89"/>
      <c r="BE746" s="89"/>
      <c r="BF746" s="89"/>
      <c r="BG746" s="89"/>
      <c r="BH746" s="89"/>
      <c r="BI746" s="89"/>
      <c r="BJ746" s="89"/>
      <c r="BK746" s="89"/>
      <c r="BL746" s="89"/>
      <c r="BM746" s="89"/>
      <c r="BN746" s="89"/>
      <c r="BO746" s="89"/>
      <c r="BP746" s="89"/>
      <c r="BQ746" s="89"/>
      <c r="BR746" s="89"/>
      <c r="BS746" s="89"/>
      <c r="BT746" s="89"/>
      <c r="BU746" s="89"/>
      <c r="BV746" s="89"/>
      <c r="BW746" s="89"/>
      <c r="BX746" s="89"/>
      <c r="BY746" s="89"/>
      <c r="BZ746" s="89"/>
      <c r="CA746" s="89"/>
      <c r="CB746" s="89"/>
      <c r="CC746" s="89"/>
      <c r="CD746" s="89"/>
      <c r="CE746" s="89"/>
      <c r="CF746" s="89"/>
      <c r="CG746" s="89"/>
      <c r="CH746" s="89"/>
      <c r="CI746" s="89"/>
      <c r="CJ746" s="89"/>
      <c r="CK746" s="89"/>
      <c r="CL746" s="89"/>
      <c r="CM746" s="89"/>
      <c r="CN746" s="89"/>
      <c r="CO746" s="89"/>
      <c r="CP746" s="89"/>
      <c r="CQ746" s="89"/>
      <c r="CR746" s="89"/>
      <c r="CS746" s="89"/>
      <c r="CT746" s="89"/>
      <c r="CU746" s="89"/>
      <c r="CV746" s="89"/>
      <c r="CW746" s="89"/>
      <c r="CX746" s="89"/>
      <c r="CY746" s="89"/>
      <c r="CZ746" s="89"/>
      <c r="DA746" s="89"/>
      <c r="DB746" s="89"/>
      <c r="DC746" s="89"/>
      <c r="DD746" s="89"/>
      <c r="DE746" s="89"/>
      <c r="DF746" s="89"/>
      <c r="DG746" s="89"/>
      <c r="DH746" s="89"/>
      <c r="DI746" s="89"/>
      <c r="DJ746" s="89"/>
      <c r="DK746" s="89"/>
    </row>
    <row r="747" spans="1:115" s="85" customFormat="1" ht="60" customHeight="1">
      <c r="A747" s="43" t="s">
        <v>1821</v>
      </c>
      <c r="B747" s="4">
        <v>108</v>
      </c>
      <c r="C747" s="43" t="s">
        <v>1822</v>
      </c>
      <c r="D747" s="4" t="s">
        <v>1740</v>
      </c>
      <c r="E747" s="4" t="s">
        <v>1823</v>
      </c>
      <c r="F747" s="4" t="s">
        <v>1824</v>
      </c>
      <c r="G747" s="4" t="s">
        <v>1825</v>
      </c>
      <c r="H747" s="267">
        <v>5000</v>
      </c>
      <c r="I747" s="267"/>
      <c r="J747" s="267"/>
      <c r="K747" s="4" t="s">
        <v>500</v>
      </c>
      <c r="L747" s="4" t="s">
        <v>1826</v>
      </c>
      <c r="M747" s="4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83"/>
      <c r="AT747" s="83"/>
      <c r="AU747" s="83"/>
      <c r="AV747" s="83"/>
      <c r="AW747" s="83"/>
      <c r="AX747" s="83"/>
      <c r="AY747" s="83"/>
      <c r="AZ747" s="83"/>
      <c r="BA747" s="83"/>
      <c r="BB747" s="83"/>
      <c r="BC747" s="83"/>
      <c r="BD747" s="83"/>
      <c r="BE747" s="83"/>
      <c r="BF747" s="83"/>
      <c r="BG747" s="83"/>
      <c r="BH747" s="83"/>
      <c r="BI747" s="83"/>
      <c r="BJ747" s="83"/>
      <c r="BK747" s="83"/>
      <c r="BL747" s="83"/>
      <c r="BM747" s="83"/>
      <c r="BN747" s="83"/>
      <c r="BO747" s="83"/>
      <c r="BP747" s="83"/>
      <c r="BQ747" s="83"/>
      <c r="BR747" s="83"/>
      <c r="BS747" s="83"/>
      <c r="BT747" s="83"/>
      <c r="BU747" s="83"/>
      <c r="BV747" s="83"/>
      <c r="BW747" s="83"/>
      <c r="BX747" s="83"/>
      <c r="BY747" s="83"/>
      <c r="BZ747" s="83"/>
      <c r="CA747" s="83"/>
      <c r="CB747" s="83"/>
      <c r="CC747" s="83"/>
      <c r="CD747" s="83"/>
      <c r="CE747" s="83"/>
      <c r="CF747" s="83"/>
      <c r="CG747" s="83"/>
      <c r="CH747" s="83"/>
      <c r="CI747" s="83"/>
      <c r="CJ747" s="83"/>
      <c r="CK747" s="83"/>
      <c r="CL747" s="83"/>
      <c r="CM747" s="83"/>
      <c r="CN747" s="83"/>
      <c r="CO747" s="83"/>
      <c r="CP747" s="83"/>
      <c r="CQ747" s="83"/>
      <c r="CR747" s="83"/>
      <c r="CS747" s="83"/>
      <c r="CT747" s="83"/>
      <c r="CU747" s="83"/>
      <c r="CV747" s="83"/>
      <c r="CW747" s="83"/>
      <c r="CX747" s="83"/>
      <c r="CY747" s="83"/>
      <c r="CZ747" s="83"/>
      <c r="DA747" s="83"/>
      <c r="DB747" s="83"/>
      <c r="DC747" s="83"/>
      <c r="DD747" s="83"/>
      <c r="DE747" s="83"/>
      <c r="DF747" s="83"/>
      <c r="DG747" s="83"/>
      <c r="DH747" s="83"/>
      <c r="DI747" s="83"/>
      <c r="DJ747" s="83"/>
      <c r="DK747" s="83"/>
    </row>
    <row r="748" spans="1:115" s="85" customFormat="1" ht="60" customHeight="1">
      <c r="A748" s="43"/>
      <c r="B748" s="4">
        <v>109</v>
      </c>
      <c r="C748" s="43" t="s">
        <v>1827</v>
      </c>
      <c r="D748" s="4" t="s">
        <v>1828</v>
      </c>
      <c r="E748" s="82" t="s">
        <v>1829</v>
      </c>
      <c r="F748" s="4" t="s">
        <v>1830</v>
      </c>
      <c r="G748" s="4" t="s">
        <v>1831</v>
      </c>
      <c r="H748" s="267">
        <v>3725</v>
      </c>
      <c r="I748" s="267"/>
      <c r="J748" s="267"/>
      <c r="K748" s="4" t="s">
        <v>1832</v>
      </c>
      <c r="L748" s="4" t="s">
        <v>1833</v>
      </c>
      <c r="M748" s="4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83"/>
      <c r="AT748" s="83"/>
      <c r="AU748" s="83"/>
      <c r="AV748" s="83"/>
      <c r="AW748" s="83"/>
      <c r="AX748" s="83"/>
      <c r="AY748" s="83"/>
      <c r="AZ748" s="83"/>
      <c r="BA748" s="83"/>
      <c r="BB748" s="83"/>
      <c r="BC748" s="83"/>
      <c r="BD748" s="83"/>
      <c r="BE748" s="83"/>
      <c r="BF748" s="83"/>
      <c r="BG748" s="83"/>
      <c r="BH748" s="83"/>
      <c r="BI748" s="83"/>
      <c r="BJ748" s="83"/>
      <c r="BK748" s="83"/>
      <c r="BL748" s="83"/>
      <c r="BM748" s="83"/>
      <c r="BN748" s="83"/>
      <c r="BO748" s="83"/>
      <c r="BP748" s="83"/>
      <c r="BQ748" s="83"/>
      <c r="BR748" s="83"/>
      <c r="BS748" s="83"/>
      <c r="BT748" s="83"/>
      <c r="BU748" s="83"/>
      <c r="BV748" s="83"/>
      <c r="BW748" s="83"/>
      <c r="BX748" s="83"/>
      <c r="BY748" s="83"/>
      <c r="BZ748" s="83"/>
      <c r="CA748" s="83"/>
      <c r="CB748" s="83"/>
      <c r="CC748" s="83"/>
      <c r="CD748" s="83"/>
      <c r="CE748" s="83"/>
      <c r="CF748" s="83"/>
      <c r="CG748" s="83"/>
      <c r="CH748" s="83"/>
      <c r="CI748" s="83"/>
      <c r="CJ748" s="83"/>
      <c r="CK748" s="83"/>
      <c r="CL748" s="83"/>
      <c r="CM748" s="83"/>
      <c r="CN748" s="83"/>
      <c r="CO748" s="83"/>
      <c r="CP748" s="83"/>
      <c r="CQ748" s="83"/>
      <c r="CR748" s="83"/>
      <c r="CS748" s="83"/>
      <c r="CT748" s="83"/>
      <c r="CU748" s="83"/>
      <c r="CV748" s="83"/>
      <c r="CW748" s="83"/>
      <c r="CX748" s="83"/>
      <c r="CY748" s="83"/>
      <c r="CZ748" s="83"/>
      <c r="DA748" s="83"/>
      <c r="DB748" s="83"/>
      <c r="DC748" s="83"/>
      <c r="DD748" s="83"/>
      <c r="DE748" s="83"/>
      <c r="DF748" s="83"/>
      <c r="DG748" s="83"/>
      <c r="DH748" s="83"/>
      <c r="DI748" s="83"/>
      <c r="DJ748" s="83"/>
      <c r="DK748" s="83"/>
    </row>
    <row r="749" spans="1:115" s="85" customFormat="1" ht="60" customHeight="1">
      <c r="A749" s="43"/>
      <c r="B749" s="4">
        <v>110</v>
      </c>
      <c r="C749" s="43" t="s">
        <v>1834</v>
      </c>
      <c r="D749" s="4" t="s">
        <v>1835</v>
      </c>
      <c r="E749" s="82" t="s">
        <v>1836</v>
      </c>
      <c r="F749" s="4" t="s">
        <v>1837</v>
      </c>
      <c r="G749" s="4" t="s">
        <v>1838</v>
      </c>
      <c r="H749" s="267">
        <v>7000</v>
      </c>
      <c r="I749" s="267"/>
      <c r="J749" s="267"/>
      <c r="K749" s="4" t="s">
        <v>1839</v>
      </c>
      <c r="L749" s="4" t="s">
        <v>1840</v>
      </c>
      <c r="M749" s="4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83"/>
      <c r="AT749" s="83"/>
      <c r="AU749" s="83"/>
      <c r="AV749" s="83"/>
      <c r="AW749" s="83"/>
      <c r="AX749" s="83"/>
      <c r="AY749" s="83"/>
      <c r="AZ749" s="83"/>
      <c r="BA749" s="83"/>
      <c r="BB749" s="83"/>
      <c r="BC749" s="83"/>
      <c r="BD749" s="83"/>
      <c r="BE749" s="83"/>
      <c r="BF749" s="83"/>
      <c r="BG749" s="83"/>
      <c r="BH749" s="83"/>
      <c r="BI749" s="83"/>
      <c r="BJ749" s="83"/>
      <c r="BK749" s="83"/>
      <c r="BL749" s="83"/>
      <c r="BM749" s="83"/>
      <c r="BN749" s="83"/>
      <c r="BO749" s="83"/>
      <c r="BP749" s="83"/>
      <c r="BQ749" s="83"/>
      <c r="BR749" s="83"/>
      <c r="BS749" s="83"/>
      <c r="BT749" s="83"/>
      <c r="BU749" s="83"/>
      <c r="BV749" s="83"/>
      <c r="BW749" s="83"/>
      <c r="BX749" s="83"/>
      <c r="BY749" s="83"/>
      <c r="BZ749" s="83"/>
      <c r="CA749" s="83"/>
      <c r="CB749" s="83"/>
      <c r="CC749" s="83"/>
      <c r="CD749" s="83"/>
      <c r="CE749" s="83"/>
      <c r="CF749" s="83"/>
      <c r="CG749" s="83"/>
      <c r="CH749" s="83"/>
      <c r="CI749" s="83"/>
      <c r="CJ749" s="83"/>
      <c r="CK749" s="83"/>
      <c r="CL749" s="83"/>
      <c r="CM749" s="83"/>
      <c r="CN749" s="83"/>
      <c r="CO749" s="83"/>
      <c r="CP749" s="83"/>
      <c r="CQ749" s="83"/>
      <c r="CR749" s="83"/>
      <c r="CS749" s="83"/>
      <c r="CT749" s="83"/>
      <c r="CU749" s="83"/>
      <c r="CV749" s="83"/>
      <c r="CW749" s="83"/>
      <c r="CX749" s="83"/>
      <c r="CY749" s="83"/>
      <c r="CZ749" s="83"/>
      <c r="DA749" s="83"/>
      <c r="DB749" s="83"/>
      <c r="DC749" s="83"/>
      <c r="DD749" s="83"/>
      <c r="DE749" s="83"/>
      <c r="DF749" s="83"/>
      <c r="DG749" s="83"/>
      <c r="DH749" s="83"/>
      <c r="DI749" s="83"/>
      <c r="DJ749" s="83"/>
      <c r="DK749" s="83"/>
    </row>
    <row r="750" spans="1:115" s="85" customFormat="1" ht="60" customHeight="1">
      <c r="A750" s="43"/>
      <c r="B750" s="4">
        <v>111</v>
      </c>
      <c r="C750" s="43" t="s">
        <v>1841</v>
      </c>
      <c r="D750" s="4" t="s">
        <v>1842</v>
      </c>
      <c r="E750" s="82" t="s">
        <v>1843</v>
      </c>
      <c r="F750" s="4" t="s">
        <v>1844</v>
      </c>
      <c r="G750" s="4" t="s">
        <v>1845</v>
      </c>
      <c r="H750" s="267">
        <v>17550</v>
      </c>
      <c r="I750" s="267"/>
      <c r="J750" s="267"/>
      <c r="K750" s="4" t="s">
        <v>1846</v>
      </c>
      <c r="L750" s="4" t="s">
        <v>1847</v>
      </c>
      <c r="M750" s="4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83"/>
      <c r="AT750" s="83"/>
      <c r="AU750" s="83"/>
      <c r="AV750" s="83"/>
      <c r="AW750" s="83"/>
      <c r="AX750" s="83"/>
      <c r="AY750" s="83"/>
      <c r="AZ750" s="83"/>
      <c r="BA750" s="83"/>
      <c r="BB750" s="83"/>
      <c r="BC750" s="83"/>
      <c r="BD750" s="83"/>
      <c r="BE750" s="83"/>
      <c r="BF750" s="83"/>
      <c r="BG750" s="83"/>
      <c r="BH750" s="83"/>
      <c r="BI750" s="83"/>
      <c r="BJ750" s="83"/>
      <c r="BK750" s="83"/>
      <c r="BL750" s="83"/>
      <c r="BM750" s="83"/>
      <c r="BN750" s="83"/>
      <c r="BO750" s="83"/>
      <c r="BP750" s="83"/>
      <c r="BQ750" s="83"/>
      <c r="BR750" s="83"/>
      <c r="BS750" s="83"/>
      <c r="BT750" s="83"/>
      <c r="BU750" s="83"/>
      <c r="BV750" s="83"/>
      <c r="BW750" s="83"/>
      <c r="BX750" s="83"/>
      <c r="BY750" s="83"/>
      <c r="BZ750" s="83"/>
      <c r="CA750" s="83"/>
      <c r="CB750" s="83"/>
      <c r="CC750" s="83"/>
      <c r="CD750" s="83"/>
      <c r="CE750" s="83"/>
      <c r="CF750" s="83"/>
      <c r="CG750" s="83"/>
      <c r="CH750" s="83"/>
      <c r="CI750" s="83"/>
      <c r="CJ750" s="83"/>
      <c r="CK750" s="83"/>
      <c r="CL750" s="83"/>
      <c r="CM750" s="83"/>
      <c r="CN750" s="83"/>
      <c r="CO750" s="83"/>
      <c r="CP750" s="83"/>
      <c r="CQ750" s="83"/>
      <c r="CR750" s="83"/>
      <c r="CS750" s="83"/>
      <c r="CT750" s="83"/>
      <c r="CU750" s="83"/>
      <c r="CV750" s="83"/>
      <c r="CW750" s="83"/>
      <c r="CX750" s="83"/>
      <c r="CY750" s="83"/>
      <c r="CZ750" s="83"/>
      <c r="DA750" s="83"/>
      <c r="DB750" s="83"/>
      <c r="DC750" s="83"/>
      <c r="DD750" s="83"/>
      <c r="DE750" s="83"/>
      <c r="DF750" s="83"/>
      <c r="DG750" s="83"/>
      <c r="DH750" s="83"/>
      <c r="DI750" s="83"/>
      <c r="DJ750" s="83"/>
      <c r="DK750" s="83"/>
    </row>
    <row r="751" spans="1:115" s="85" customFormat="1" ht="60" customHeight="1">
      <c r="A751" s="43"/>
      <c r="B751" s="4">
        <v>112</v>
      </c>
      <c r="C751" s="43" t="s">
        <v>1848</v>
      </c>
      <c r="D751" s="4" t="s">
        <v>1849</v>
      </c>
      <c r="E751" s="82" t="s">
        <v>1850</v>
      </c>
      <c r="F751" s="4" t="s">
        <v>1851</v>
      </c>
      <c r="G751" s="4" t="s">
        <v>1852</v>
      </c>
      <c r="H751" s="267">
        <v>17500</v>
      </c>
      <c r="I751" s="267"/>
      <c r="J751" s="267"/>
      <c r="K751" s="4" t="s">
        <v>1853</v>
      </c>
      <c r="L751" s="4" t="s">
        <v>1854</v>
      </c>
      <c r="M751" s="4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83"/>
      <c r="AT751" s="83"/>
      <c r="AU751" s="83"/>
      <c r="AV751" s="83"/>
      <c r="AW751" s="83"/>
      <c r="AX751" s="83"/>
      <c r="AY751" s="83"/>
      <c r="AZ751" s="83"/>
      <c r="BA751" s="83"/>
      <c r="BB751" s="83"/>
      <c r="BC751" s="83"/>
      <c r="BD751" s="83"/>
      <c r="BE751" s="83"/>
      <c r="BF751" s="83"/>
      <c r="BG751" s="83"/>
      <c r="BH751" s="83"/>
      <c r="BI751" s="83"/>
      <c r="BJ751" s="83"/>
      <c r="BK751" s="83"/>
      <c r="BL751" s="83"/>
      <c r="BM751" s="83"/>
      <c r="BN751" s="83"/>
      <c r="BO751" s="83"/>
      <c r="BP751" s="83"/>
      <c r="BQ751" s="83"/>
      <c r="BR751" s="83"/>
      <c r="BS751" s="83"/>
      <c r="BT751" s="83"/>
      <c r="BU751" s="83"/>
      <c r="BV751" s="83"/>
      <c r="BW751" s="83"/>
      <c r="BX751" s="83"/>
      <c r="BY751" s="83"/>
      <c r="BZ751" s="83"/>
      <c r="CA751" s="83"/>
      <c r="CB751" s="83"/>
      <c r="CC751" s="83"/>
      <c r="CD751" s="83"/>
      <c r="CE751" s="83"/>
      <c r="CF751" s="83"/>
      <c r="CG751" s="83"/>
      <c r="CH751" s="83"/>
      <c r="CI751" s="83"/>
      <c r="CJ751" s="83"/>
      <c r="CK751" s="83"/>
      <c r="CL751" s="83"/>
      <c r="CM751" s="83"/>
      <c r="CN751" s="83"/>
      <c r="CO751" s="83"/>
      <c r="CP751" s="83"/>
      <c r="CQ751" s="83"/>
      <c r="CR751" s="83"/>
      <c r="CS751" s="83"/>
      <c r="CT751" s="83"/>
      <c r="CU751" s="83"/>
      <c r="CV751" s="83"/>
      <c r="CW751" s="83"/>
      <c r="CX751" s="83"/>
      <c r="CY751" s="83"/>
      <c r="CZ751" s="83"/>
      <c r="DA751" s="83"/>
      <c r="DB751" s="83"/>
      <c r="DC751" s="83"/>
      <c r="DD751" s="83"/>
      <c r="DE751" s="83"/>
      <c r="DF751" s="83"/>
      <c r="DG751" s="83"/>
      <c r="DH751" s="83"/>
      <c r="DI751" s="83"/>
      <c r="DJ751" s="83"/>
      <c r="DK751" s="83"/>
    </row>
    <row r="752" spans="1:115" s="85" customFormat="1" ht="73.5" customHeight="1">
      <c r="A752" s="43" t="s">
        <v>1350</v>
      </c>
      <c r="B752" s="4">
        <v>113</v>
      </c>
      <c r="C752" s="43" t="s">
        <v>1855</v>
      </c>
      <c r="D752" s="4" t="s">
        <v>1723</v>
      </c>
      <c r="E752" s="82" t="s">
        <v>1856</v>
      </c>
      <c r="F752" s="4" t="s">
        <v>1857</v>
      </c>
      <c r="G752" s="4" t="s">
        <v>1202</v>
      </c>
      <c r="H752" s="267">
        <v>5000</v>
      </c>
      <c r="I752" s="267"/>
      <c r="J752" s="267"/>
      <c r="K752" s="4" t="s">
        <v>1858</v>
      </c>
      <c r="L752" s="4" t="s">
        <v>1859</v>
      </c>
      <c r="M752" s="4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83"/>
      <c r="AT752" s="83"/>
      <c r="AU752" s="83"/>
      <c r="AV752" s="83"/>
      <c r="AW752" s="83"/>
      <c r="AX752" s="83"/>
      <c r="AY752" s="83"/>
      <c r="AZ752" s="83"/>
      <c r="BA752" s="83"/>
      <c r="BB752" s="83"/>
      <c r="BC752" s="83"/>
      <c r="BD752" s="83"/>
      <c r="BE752" s="83"/>
      <c r="BF752" s="83"/>
      <c r="BG752" s="83"/>
      <c r="BH752" s="83"/>
      <c r="BI752" s="83"/>
      <c r="BJ752" s="83"/>
      <c r="BK752" s="83"/>
      <c r="BL752" s="83"/>
      <c r="BM752" s="83"/>
      <c r="BN752" s="83"/>
      <c r="BO752" s="83"/>
      <c r="BP752" s="83"/>
      <c r="BQ752" s="83"/>
      <c r="BR752" s="83"/>
      <c r="BS752" s="83"/>
      <c r="BT752" s="83"/>
      <c r="BU752" s="83"/>
      <c r="BV752" s="83"/>
      <c r="BW752" s="83"/>
      <c r="BX752" s="83"/>
      <c r="BY752" s="83"/>
      <c r="BZ752" s="83"/>
      <c r="CA752" s="83"/>
      <c r="CB752" s="83"/>
      <c r="CC752" s="83"/>
      <c r="CD752" s="83"/>
      <c r="CE752" s="83"/>
      <c r="CF752" s="83"/>
      <c r="CG752" s="83"/>
      <c r="CH752" s="83"/>
      <c r="CI752" s="83"/>
      <c r="CJ752" s="83"/>
      <c r="CK752" s="83"/>
      <c r="CL752" s="83"/>
      <c r="CM752" s="83"/>
      <c r="CN752" s="83"/>
      <c r="CO752" s="83"/>
      <c r="CP752" s="83"/>
      <c r="CQ752" s="83"/>
      <c r="CR752" s="83"/>
      <c r="CS752" s="83"/>
      <c r="CT752" s="83"/>
      <c r="CU752" s="83"/>
      <c r="CV752" s="83"/>
      <c r="CW752" s="83"/>
      <c r="CX752" s="83"/>
      <c r="CY752" s="83"/>
      <c r="CZ752" s="83"/>
      <c r="DA752" s="83"/>
      <c r="DB752" s="83"/>
      <c r="DC752" s="83"/>
      <c r="DD752" s="83"/>
      <c r="DE752" s="83"/>
      <c r="DF752" s="83"/>
      <c r="DG752" s="83"/>
      <c r="DH752" s="83"/>
      <c r="DI752" s="83"/>
      <c r="DJ752" s="83"/>
      <c r="DK752" s="83"/>
    </row>
    <row r="753" spans="1:115" s="85" customFormat="1" ht="60" customHeight="1">
      <c r="A753" s="43"/>
      <c r="B753" s="4">
        <v>114</v>
      </c>
      <c r="C753" s="43" t="s">
        <v>1860</v>
      </c>
      <c r="D753" s="4" t="s">
        <v>1861</v>
      </c>
      <c r="E753" s="82" t="s">
        <v>1862</v>
      </c>
      <c r="F753" s="4" t="s">
        <v>1863</v>
      </c>
      <c r="G753" s="4" t="s">
        <v>1758</v>
      </c>
      <c r="H753" s="267">
        <v>200</v>
      </c>
      <c r="I753" s="267"/>
      <c r="J753" s="267"/>
      <c r="K753" s="4" t="s">
        <v>1858</v>
      </c>
      <c r="L753" s="4" t="s">
        <v>1864</v>
      </c>
      <c r="M753" s="4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83"/>
      <c r="AT753" s="83"/>
      <c r="AU753" s="83"/>
      <c r="AV753" s="83"/>
      <c r="AW753" s="83"/>
      <c r="AX753" s="83"/>
      <c r="AY753" s="83"/>
      <c r="AZ753" s="83"/>
      <c r="BA753" s="83"/>
      <c r="BB753" s="83"/>
      <c r="BC753" s="83"/>
      <c r="BD753" s="83"/>
      <c r="BE753" s="83"/>
      <c r="BF753" s="83"/>
      <c r="BG753" s="83"/>
      <c r="BH753" s="83"/>
      <c r="BI753" s="83"/>
      <c r="BJ753" s="83"/>
      <c r="BK753" s="83"/>
      <c r="BL753" s="83"/>
      <c r="BM753" s="83"/>
      <c r="BN753" s="83"/>
      <c r="BO753" s="83"/>
      <c r="BP753" s="83"/>
      <c r="BQ753" s="83"/>
      <c r="BR753" s="83"/>
      <c r="BS753" s="83"/>
      <c r="BT753" s="83"/>
      <c r="BU753" s="83"/>
      <c r="BV753" s="83"/>
      <c r="BW753" s="83"/>
      <c r="BX753" s="83"/>
      <c r="BY753" s="83"/>
      <c r="BZ753" s="83"/>
      <c r="CA753" s="83"/>
      <c r="CB753" s="83"/>
      <c r="CC753" s="83"/>
      <c r="CD753" s="83"/>
      <c r="CE753" s="83"/>
      <c r="CF753" s="83"/>
      <c r="CG753" s="83"/>
      <c r="CH753" s="83"/>
      <c r="CI753" s="83"/>
      <c r="CJ753" s="83"/>
      <c r="CK753" s="83"/>
      <c r="CL753" s="83"/>
      <c r="CM753" s="83"/>
      <c r="CN753" s="83"/>
      <c r="CO753" s="83"/>
      <c r="CP753" s="83"/>
      <c r="CQ753" s="83"/>
      <c r="CR753" s="83"/>
      <c r="CS753" s="83"/>
      <c r="CT753" s="83"/>
      <c r="CU753" s="83"/>
      <c r="CV753" s="83"/>
      <c r="CW753" s="83"/>
      <c r="CX753" s="83"/>
      <c r="CY753" s="83"/>
      <c r="CZ753" s="83"/>
      <c r="DA753" s="83"/>
      <c r="DB753" s="83"/>
      <c r="DC753" s="83"/>
      <c r="DD753" s="83"/>
      <c r="DE753" s="83"/>
      <c r="DF753" s="83"/>
      <c r="DG753" s="83"/>
      <c r="DH753" s="83"/>
      <c r="DI753" s="83"/>
      <c r="DJ753" s="83"/>
      <c r="DK753" s="83"/>
    </row>
    <row r="754" spans="1:115" s="85" customFormat="1" ht="60" customHeight="1">
      <c r="A754" s="43"/>
      <c r="B754" s="4">
        <v>115</v>
      </c>
      <c r="C754" s="43" t="s">
        <v>1865</v>
      </c>
      <c r="D754" s="4" t="s">
        <v>1866</v>
      </c>
      <c r="E754" s="82" t="s">
        <v>1867</v>
      </c>
      <c r="F754" s="4" t="s">
        <v>1868</v>
      </c>
      <c r="G754" s="4" t="s">
        <v>1758</v>
      </c>
      <c r="H754" s="267">
        <v>200</v>
      </c>
      <c r="I754" s="267"/>
      <c r="J754" s="267"/>
      <c r="K754" s="4" t="s">
        <v>1858</v>
      </c>
      <c r="L754" s="4" t="s">
        <v>1869</v>
      </c>
      <c r="M754" s="4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83"/>
      <c r="AT754" s="83"/>
      <c r="AU754" s="83"/>
      <c r="AV754" s="83"/>
      <c r="AW754" s="83"/>
      <c r="AX754" s="83"/>
      <c r="AY754" s="83"/>
      <c r="AZ754" s="83"/>
      <c r="BA754" s="83"/>
      <c r="BB754" s="83"/>
      <c r="BC754" s="83"/>
      <c r="BD754" s="83"/>
      <c r="BE754" s="83"/>
      <c r="BF754" s="83"/>
      <c r="BG754" s="83"/>
      <c r="BH754" s="83"/>
      <c r="BI754" s="83"/>
      <c r="BJ754" s="83"/>
      <c r="BK754" s="83"/>
      <c r="BL754" s="83"/>
      <c r="BM754" s="83"/>
      <c r="BN754" s="83"/>
      <c r="BO754" s="83"/>
      <c r="BP754" s="83"/>
      <c r="BQ754" s="83"/>
      <c r="BR754" s="83"/>
      <c r="BS754" s="83"/>
      <c r="BT754" s="83"/>
      <c r="BU754" s="83"/>
      <c r="BV754" s="83"/>
      <c r="BW754" s="83"/>
      <c r="BX754" s="83"/>
      <c r="BY754" s="83"/>
      <c r="BZ754" s="83"/>
      <c r="CA754" s="83"/>
      <c r="CB754" s="83"/>
      <c r="CC754" s="83"/>
      <c r="CD754" s="83"/>
      <c r="CE754" s="83"/>
      <c r="CF754" s="83"/>
      <c r="CG754" s="83"/>
      <c r="CH754" s="83"/>
      <c r="CI754" s="83"/>
      <c r="CJ754" s="83"/>
      <c r="CK754" s="83"/>
      <c r="CL754" s="83"/>
      <c r="CM754" s="83"/>
      <c r="CN754" s="83"/>
      <c r="CO754" s="83"/>
      <c r="CP754" s="83"/>
      <c r="CQ754" s="83"/>
      <c r="CR754" s="83"/>
      <c r="CS754" s="83"/>
      <c r="CT754" s="83"/>
      <c r="CU754" s="83"/>
      <c r="CV754" s="83"/>
      <c r="CW754" s="83"/>
      <c r="CX754" s="83"/>
      <c r="CY754" s="83"/>
      <c r="CZ754" s="83"/>
      <c r="DA754" s="83"/>
      <c r="DB754" s="83"/>
      <c r="DC754" s="83"/>
      <c r="DD754" s="83"/>
      <c r="DE754" s="83"/>
      <c r="DF754" s="83"/>
      <c r="DG754" s="83"/>
      <c r="DH754" s="83"/>
      <c r="DI754" s="83"/>
      <c r="DJ754" s="83"/>
      <c r="DK754" s="83"/>
    </row>
    <row r="755" spans="1:115" s="85" customFormat="1" ht="60" customHeight="1">
      <c r="A755" s="43"/>
      <c r="B755" s="4">
        <v>116</v>
      </c>
      <c r="C755" s="43" t="s">
        <v>1870</v>
      </c>
      <c r="D755" s="4" t="s">
        <v>1871</v>
      </c>
      <c r="E755" s="82" t="s">
        <v>1872</v>
      </c>
      <c r="F755" s="4" t="s">
        <v>1873</v>
      </c>
      <c r="G755" s="4" t="s">
        <v>1762</v>
      </c>
      <c r="H755" s="267">
        <v>4200</v>
      </c>
      <c r="I755" s="267"/>
      <c r="J755" s="267"/>
      <c r="K755" s="4" t="s">
        <v>1360</v>
      </c>
      <c r="L755" s="4" t="s">
        <v>1874</v>
      </c>
      <c r="M755" s="4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83"/>
      <c r="AT755" s="83"/>
      <c r="AU755" s="83"/>
      <c r="AV755" s="83"/>
      <c r="AW755" s="83"/>
      <c r="AX755" s="83"/>
      <c r="AY755" s="83"/>
      <c r="AZ755" s="83"/>
      <c r="BA755" s="83"/>
      <c r="BB755" s="83"/>
      <c r="BC755" s="83"/>
      <c r="BD755" s="83"/>
      <c r="BE755" s="83"/>
      <c r="BF755" s="83"/>
      <c r="BG755" s="83"/>
      <c r="BH755" s="83"/>
      <c r="BI755" s="83"/>
      <c r="BJ755" s="83"/>
      <c r="BK755" s="83"/>
      <c r="BL755" s="83"/>
      <c r="BM755" s="83"/>
      <c r="BN755" s="83"/>
      <c r="BO755" s="83"/>
      <c r="BP755" s="83"/>
      <c r="BQ755" s="83"/>
      <c r="BR755" s="83"/>
      <c r="BS755" s="83"/>
      <c r="BT755" s="83"/>
      <c r="BU755" s="83"/>
      <c r="BV755" s="83"/>
      <c r="BW755" s="83"/>
      <c r="BX755" s="83"/>
      <c r="BY755" s="83"/>
      <c r="BZ755" s="83"/>
      <c r="CA755" s="83"/>
      <c r="CB755" s="83"/>
      <c r="CC755" s="83"/>
      <c r="CD755" s="83"/>
      <c r="CE755" s="83"/>
      <c r="CF755" s="83"/>
      <c r="CG755" s="83"/>
      <c r="CH755" s="83"/>
      <c r="CI755" s="83"/>
      <c r="CJ755" s="83"/>
      <c r="CK755" s="83"/>
      <c r="CL755" s="83"/>
      <c r="CM755" s="83"/>
      <c r="CN755" s="83"/>
      <c r="CO755" s="83"/>
      <c r="CP755" s="83"/>
      <c r="CQ755" s="83"/>
      <c r="CR755" s="83"/>
      <c r="CS755" s="83"/>
      <c r="CT755" s="83"/>
      <c r="CU755" s="83"/>
      <c r="CV755" s="83"/>
      <c r="CW755" s="83"/>
      <c r="CX755" s="83"/>
      <c r="CY755" s="83"/>
      <c r="CZ755" s="83"/>
      <c r="DA755" s="83"/>
      <c r="DB755" s="83"/>
      <c r="DC755" s="83"/>
      <c r="DD755" s="83"/>
      <c r="DE755" s="83"/>
      <c r="DF755" s="83"/>
      <c r="DG755" s="83"/>
      <c r="DH755" s="83"/>
      <c r="DI755" s="83"/>
      <c r="DJ755" s="83"/>
      <c r="DK755" s="83"/>
    </row>
    <row r="756" spans="1:115" s="85" customFormat="1" ht="60" customHeight="1">
      <c r="A756" s="43"/>
      <c r="B756" s="4">
        <v>117</v>
      </c>
      <c r="C756" s="43" t="s">
        <v>1875</v>
      </c>
      <c r="D756" s="4" t="s">
        <v>1690</v>
      </c>
      <c r="E756" s="82" t="s">
        <v>1876</v>
      </c>
      <c r="F756" s="4" t="s">
        <v>1877</v>
      </c>
      <c r="G756" s="4" t="s">
        <v>1661</v>
      </c>
      <c r="H756" s="267">
        <v>4700</v>
      </c>
      <c r="I756" s="267"/>
      <c r="J756" s="267"/>
      <c r="K756" s="4" t="s">
        <v>1878</v>
      </c>
      <c r="L756" s="4" t="s">
        <v>1879</v>
      </c>
      <c r="M756" s="4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83"/>
      <c r="AT756" s="83"/>
      <c r="AU756" s="83"/>
      <c r="AV756" s="83"/>
      <c r="AW756" s="83"/>
      <c r="AX756" s="83"/>
      <c r="AY756" s="83"/>
      <c r="AZ756" s="83"/>
      <c r="BA756" s="83"/>
      <c r="BB756" s="83"/>
      <c r="BC756" s="83"/>
      <c r="BD756" s="83"/>
      <c r="BE756" s="83"/>
      <c r="BF756" s="83"/>
      <c r="BG756" s="83"/>
      <c r="BH756" s="83"/>
      <c r="BI756" s="83"/>
      <c r="BJ756" s="83"/>
      <c r="BK756" s="83"/>
      <c r="BL756" s="83"/>
      <c r="BM756" s="83"/>
      <c r="BN756" s="83"/>
      <c r="BO756" s="83"/>
      <c r="BP756" s="83"/>
      <c r="BQ756" s="83"/>
      <c r="BR756" s="83"/>
      <c r="BS756" s="83"/>
      <c r="BT756" s="83"/>
      <c r="BU756" s="83"/>
      <c r="BV756" s="83"/>
      <c r="BW756" s="83"/>
      <c r="BX756" s="83"/>
      <c r="BY756" s="83"/>
      <c r="BZ756" s="83"/>
      <c r="CA756" s="83"/>
      <c r="CB756" s="83"/>
      <c r="CC756" s="83"/>
      <c r="CD756" s="83"/>
      <c r="CE756" s="83"/>
      <c r="CF756" s="83"/>
      <c r="CG756" s="83"/>
      <c r="CH756" s="83"/>
      <c r="CI756" s="83"/>
      <c r="CJ756" s="83"/>
      <c r="CK756" s="83"/>
      <c r="CL756" s="83"/>
      <c r="CM756" s="83"/>
      <c r="CN756" s="83"/>
      <c r="CO756" s="83"/>
      <c r="CP756" s="83"/>
      <c r="CQ756" s="83"/>
      <c r="CR756" s="83"/>
      <c r="CS756" s="83"/>
      <c r="CT756" s="83"/>
      <c r="CU756" s="83"/>
      <c r="CV756" s="83"/>
      <c r="CW756" s="83"/>
      <c r="CX756" s="83"/>
      <c r="CY756" s="83"/>
      <c r="CZ756" s="83"/>
      <c r="DA756" s="83"/>
      <c r="DB756" s="83"/>
      <c r="DC756" s="83"/>
      <c r="DD756" s="83"/>
      <c r="DE756" s="83"/>
      <c r="DF756" s="83"/>
      <c r="DG756" s="83"/>
      <c r="DH756" s="83"/>
      <c r="DI756" s="83"/>
      <c r="DJ756" s="83"/>
      <c r="DK756" s="83"/>
    </row>
    <row r="757" spans="1:115" s="85" customFormat="1" ht="60" customHeight="1">
      <c r="A757" s="43"/>
      <c r="B757" s="4">
        <v>118</v>
      </c>
      <c r="C757" s="43" t="s">
        <v>1880</v>
      </c>
      <c r="D757" s="4" t="s">
        <v>1881</v>
      </c>
      <c r="E757" s="82" t="s">
        <v>1882</v>
      </c>
      <c r="F757" s="4" t="s">
        <v>1883</v>
      </c>
      <c r="G757" s="4" t="s">
        <v>1202</v>
      </c>
      <c r="H757" s="267">
        <v>5000</v>
      </c>
      <c r="I757" s="267"/>
      <c r="J757" s="267"/>
      <c r="K757" s="4" t="s">
        <v>1884</v>
      </c>
      <c r="L757" s="4" t="s">
        <v>1885</v>
      </c>
      <c r="M757" s="4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  <c r="AD757" s="83"/>
      <c r="AE757" s="83"/>
      <c r="AF757" s="83"/>
      <c r="AG757" s="83"/>
      <c r="AH757" s="83"/>
      <c r="AI757" s="83"/>
      <c r="AJ757" s="83"/>
      <c r="AK757" s="83"/>
      <c r="AL757" s="83"/>
      <c r="AM757" s="83"/>
      <c r="AN757" s="83"/>
      <c r="AO757" s="83"/>
      <c r="AP757" s="83"/>
      <c r="AQ757" s="83"/>
      <c r="AR757" s="83"/>
      <c r="AS757" s="83"/>
      <c r="AT757" s="83"/>
      <c r="AU757" s="83"/>
      <c r="AV757" s="83"/>
      <c r="AW757" s="83"/>
      <c r="AX757" s="83"/>
      <c r="AY757" s="83"/>
      <c r="AZ757" s="83"/>
      <c r="BA757" s="83"/>
      <c r="BB757" s="83"/>
      <c r="BC757" s="83"/>
      <c r="BD757" s="83"/>
      <c r="BE757" s="83"/>
      <c r="BF757" s="83"/>
      <c r="BG757" s="83"/>
      <c r="BH757" s="83"/>
      <c r="BI757" s="83"/>
      <c r="BJ757" s="83"/>
      <c r="BK757" s="83"/>
      <c r="BL757" s="83"/>
      <c r="BM757" s="83"/>
      <c r="BN757" s="83"/>
      <c r="BO757" s="83"/>
      <c r="BP757" s="83"/>
      <c r="BQ757" s="83"/>
      <c r="BR757" s="83"/>
      <c r="BS757" s="83"/>
      <c r="BT757" s="83"/>
      <c r="BU757" s="83"/>
      <c r="BV757" s="83"/>
      <c r="BW757" s="83"/>
      <c r="BX757" s="83"/>
      <c r="BY757" s="83"/>
      <c r="BZ757" s="83"/>
      <c r="CA757" s="83"/>
      <c r="CB757" s="83"/>
      <c r="CC757" s="83"/>
      <c r="CD757" s="83"/>
      <c r="CE757" s="83"/>
      <c r="CF757" s="83"/>
      <c r="CG757" s="83"/>
      <c r="CH757" s="83"/>
      <c r="CI757" s="83"/>
      <c r="CJ757" s="83"/>
      <c r="CK757" s="83"/>
      <c r="CL757" s="83"/>
      <c r="CM757" s="83"/>
      <c r="CN757" s="83"/>
      <c r="CO757" s="83"/>
      <c r="CP757" s="83"/>
      <c r="CQ757" s="83"/>
      <c r="CR757" s="83"/>
      <c r="CS757" s="83"/>
      <c r="CT757" s="83"/>
      <c r="CU757" s="83"/>
      <c r="CV757" s="83"/>
      <c r="CW757" s="83"/>
      <c r="CX757" s="83"/>
      <c r="CY757" s="83"/>
      <c r="CZ757" s="83"/>
      <c r="DA757" s="83"/>
      <c r="DB757" s="83"/>
      <c r="DC757" s="83"/>
      <c r="DD757" s="83"/>
      <c r="DE757" s="83"/>
      <c r="DF757" s="83"/>
      <c r="DG757" s="83"/>
      <c r="DH757" s="83"/>
      <c r="DI757" s="83"/>
      <c r="DJ757" s="83"/>
      <c r="DK757" s="83"/>
    </row>
    <row r="758" spans="1:115" s="85" customFormat="1" ht="60" customHeight="1">
      <c r="A758" s="43" t="s">
        <v>1821</v>
      </c>
      <c r="B758" s="4">
        <v>119</v>
      </c>
      <c r="C758" s="43" t="s">
        <v>1886</v>
      </c>
      <c r="D758" s="4" t="s">
        <v>1591</v>
      </c>
      <c r="E758" s="82" t="s">
        <v>1887</v>
      </c>
      <c r="F758" s="4" t="s">
        <v>1888</v>
      </c>
      <c r="G758" s="4" t="s">
        <v>1825</v>
      </c>
      <c r="H758" s="267">
        <v>5000</v>
      </c>
      <c r="I758" s="267"/>
      <c r="J758" s="267"/>
      <c r="K758" s="4" t="s">
        <v>1889</v>
      </c>
      <c r="L758" s="4" t="s">
        <v>1890</v>
      </c>
      <c r="M758" s="4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  <c r="AD758" s="83"/>
      <c r="AE758" s="83"/>
      <c r="AF758" s="83"/>
      <c r="AG758" s="83"/>
      <c r="AH758" s="83"/>
      <c r="AI758" s="83"/>
      <c r="AJ758" s="83"/>
      <c r="AK758" s="83"/>
      <c r="AL758" s="83"/>
      <c r="AM758" s="83"/>
      <c r="AN758" s="83"/>
      <c r="AO758" s="83"/>
      <c r="AP758" s="83"/>
      <c r="AQ758" s="83"/>
      <c r="AR758" s="83"/>
      <c r="AS758" s="83"/>
      <c r="AT758" s="83"/>
      <c r="AU758" s="83"/>
      <c r="AV758" s="83"/>
      <c r="AW758" s="83"/>
      <c r="AX758" s="83"/>
      <c r="AY758" s="83"/>
      <c r="AZ758" s="83"/>
      <c r="BA758" s="83"/>
      <c r="BB758" s="83"/>
      <c r="BC758" s="83"/>
      <c r="BD758" s="83"/>
      <c r="BE758" s="83"/>
      <c r="BF758" s="83"/>
      <c r="BG758" s="83"/>
      <c r="BH758" s="83"/>
      <c r="BI758" s="83"/>
      <c r="BJ758" s="83"/>
      <c r="BK758" s="83"/>
      <c r="BL758" s="83"/>
      <c r="BM758" s="83"/>
      <c r="BN758" s="83"/>
      <c r="BO758" s="83"/>
      <c r="BP758" s="83"/>
      <c r="BQ758" s="83"/>
      <c r="BR758" s="83"/>
      <c r="BS758" s="83"/>
      <c r="BT758" s="83"/>
      <c r="BU758" s="83"/>
      <c r="BV758" s="83"/>
      <c r="BW758" s="83"/>
      <c r="BX758" s="83"/>
      <c r="BY758" s="83"/>
      <c r="BZ758" s="83"/>
      <c r="CA758" s="83"/>
      <c r="CB758" s="83"/>
      <c r="CC758" s="83"/>
      <c r="CD758" s="83"/>
      <c r="CE758" s="83"/>
      <c r="CF758" s="83"/>
      <c r="CG758" s="83"/>
      <c r="CH758" s="83"/>
      <c r="CI758" s="83"/>
      <c r="CJ758" s="83"/>
      <c r="CK758" s="83"/>
      <c r="CL758" s="83"/>
      <c r="CM758" s="83"/>
      <c r="CN758" s="83"/>
      <c r="CO758" s="83"/>
      <c r="CP758" s="83"/>
      <c r="CQ758" s="83"/>
      <c r="CR758" s="83"/>
      <c r="CS758" s="83"/>
      <c r="CT758" s="83"/>
      <c r="CU758" s="83"/>
      <c r="CV758" s="83"/>
      <c r="CW758" s="83"/>
      <c r="CX758" s="83"/>
      <c r="CY758" s="83"/>
      <c r="CZ758" s="83"/>
      <c r="DA758" s="83"/>
      <c r="DB758" s="83"/>
      <c r="DC758" s="83"/>
      <c r="DD758" s="83"/>
      <c r="DE758" s="83"/>
      <c r="DF758" s="83"/>
      <c r="DG758" s="83"/>
      <c r="DH758" s="83"/>
      <c r="DI758" s="83"/>
      <c r="DJ758" s="83"/>
      <c r="DK758" s="83"/>
    </row>
    <row r="759" spans="1:115" s="85" customFormat="1" ht="60" customHeight="1">
      <c r="A759" s="43"/>
      <c r="B759" s="4">
        <v>120</v>
      </c>
      <c r="C759" s="43" t="s">
        <v>1891</v>
      </c>
      <c r="D759" s="4" t="s">
        <v>1892</v>
      </c>
      <c r="E759" s="82" t="s">
        <v>1893</v>
      </c>
      <c r="F759" s="4" t="s">
        <v>1894</v>
      </c>
      <c r="G759" s="4" t="s">
        <v>1445</v>
      </c>
      <c r="H759" s="267">
        <v>10000</v>
      </c>
      <c r="I759" s="267"/>
      <c r="J759" s="267"/>
      <c r="K759" s="4" t="s">
        <v>1889</v>
      </c>
      <c r="L759" s="4" t="s">
        <v>1895</v>
      </c>
      <c r="M759" s="4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  <c r="AD759" s="83"/>
      <c r="AE759" s="83"/>
      <c r="AF759" s="83"/>
      <c r="AG759" s="83"/>
      <c r="AH759" s="83"/>
      <c r="AI759" s="83"/>
      <c r="AJ759" s="83"/>
      <c r="AK759" s="83"/>
      <c r="AL759" s="83"/>
      <c r="AM759" s="83"/>
      <c r="AN759" s="83"/>
      <c r="AO759" s="83"/>
      <c r="AP759" s="83"/>
      <c r="AQ759" s="83"/>
      <c r="AR759" s="83"/>
      <c r="AS759" s="83"/>
      <c r="AT759" s="83"/>
      <c r="AU759" s="83"/>
      <c r="AV759" s="83"/>
      <c r="AW759" s="83"/>
      <c r="AX759" s="83"/>
      <c r="AY759" s="83"/>
      <c r="AZ759" s="83"/>
      <c r="BA759" s="83"/>
      <c r="BB759" s="83"/>
      <c r="BC759" s="83"/>
      <c r="BD759" s="83"/>
      <c r="BE759" s="83"/>
      <c r="BF759" s="83"/>
      <c r="BG759" s="83"/>
      <c r="BH759" s="83"/>
      <c r="BI759" s="83"/>
      <c r="BJ759" s="83"/>
      <c r="BK759" s="83"/>
      <c r="BL759" s="83"/>
      <c r="BM759" s="83"/>
      <c r="BN759" s="83"/>
      <c r="BO759" s="83"/>
      <c r="BP759" s="83"/>
      <c r="BQ759" s="83"/>
      <c r="BR759" s="83"/>
      <c r="BS759" s="83"/>
      <c r="BT759" s="83"/>
      <c r="BU759" s="83"/>
      <c r="BV759" s="83"/>
      <c r="BW759" s="83"/>
      <c r="BX759" s="83"/>
      <c r="BY759" s="83"/>
      <c r="BZ759" s="83"/>
      <c r="CA759" s="83"/>
      <c r="CB759" s="83"/>
      <c r="CC759" s="83"/>
      <c r="CD759" s="83"/>
      <c r="CE759" s="83"/>
      <c r="CF759" s="83"/>
      <c r="CG759" s="83"/>
      <c r="CH759" s="83"/>
      <c r="CI759" s="83"/>
      <c r="CJ759" s="83"/>
      <c r="CK759" s="83"/>
      <c r="CL759" s="83"/>
      <c r="CM759" s="83"/>
      <c r="CN759" s="83"/>
      <c r="CO759" s="83"/>
      <c r="CP759" s="83"/>
      <c r="CQ759" s="83"/>
      <c r="CR759" s="83"/>
      <c r="CS759" s="83"/>
      <c r="CT759" s="83"/>
      <c r="CU759" s="83"/>
      <c r="CV759" s="83"/>
      <c r="CW759" s="83"/>
      <c r="CX759" s="83"/>
      <c r="CY759" s="83"/>
      <c r="CZ759" s="83"/>
      <c r="DA759" s="83"/>
      <c r="DB759" s="83"/>
      <c r="DC759" s="83"/>
      <c r="DD759" s="83"/>
      <c r="DE759" s="83"/>
      <c r="DF759" s="83"/>
      <c r="DG759" s="83"/>
      <c r="DH759" s="83"/>
      <c r="DI759" s="83"/>
      <c r="DJ759" s="83"/>
      <c r="DK759" s="83"/>
    </row>
    <row r="760" spans="1:115" s="85" customFormat="1" ht="60" customHeight="1">
      <c r="A760" s="43"/>
      <c r="B760" s="4">
        <v>121</v>
      </c>
      <c r="C760" s="43" t="s">
        <v>1896</v>
      </c>
      <c r="D760" s="4" t="s">
        <v>1897</v>
      </c>
      <c r="E760" s="4" t="s">
        <v>1898</v>
      </c>
      <c r="F760" s="4" t="s">
        <v>1899</v>
      </c>
      <c r="G760" s="4" t="s">
        <v>1532</v>
      </c>
      <c r="H760" s="267">
        <v>4900</v>
      </c>
      <c r="I760" s="267"/>
      <c r="J760" s="267"/>
      <c r="K760" s="4" t="s">
        <v>1900</v>
      </c>
      <c r="L760" s="4" t="s">
        <v>1901</v>
      </c>
      <c r="M760" s="4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  <c r="AC760" s="83"/>
      <c r="AD760" s="83"/>
      <c r="AE760" s="83"/>
      <c r="AF760" s="83"/>
      <c r="AG760" s="83"/>
      <c r="AH760" s="83"/>
      <c r="AI760" s="83"/>
      <c r="AJ760" s="83"/>
      <c r="AK760" s="83"/>
      <c r="AL760" s="83"/>
      <c r="AM760" s="83"/>
      <c r="AN760" s="83"/>
      <c r="AO760" s="83"/>
      <c r="AP760" s="83"/>
      <c r="AQ760" s="83"/>
      <c r="AR760" s="83"/>
      <c r="AS760" s="83"/>
      <c r="AT760" s="83"/>
      <c r="AU760" s="83"/>
      <c r="AV760" s="83"/>
      <c r="AW760" s="83"/>
      <c r="AX760" s="83"/>
      <c r="AY760" s="83"/>
      <c r="AZ760" s="83"/>
      <c r="BA760" s="83"/>
      <c r="BB760" s="83"/>
      <c r="BC760" s="83"/>
      <c r="BD760" s="83"/>
      <c r="BE760" s="83"/>
      <c r="BF760" s="83"/>
      <c r="BG760" s="83"/>
      <c r="BH760" s="83"/>
      <c r="BI760" s="83"/>
      <c r="BJ760" s="83"/>
      <c r="BK760" s="83"/>
      <c r="BL760" s="83"/>
      <c r="BM760" s="83"/>
      <c r="BN760" s="83"/>
      <c r="BO760" s="83"/>
      <c r="BP760" s="83"/>
      <c r="BQ760" s="83"/>
      <c r="BR760" s="83"/>
      <c r="BS760" s="83"/>
      <c r="BT760" s="83"/>
      <c r="BU760" s="83"/>
      <c r="BV760" s="83"/>
      <c r="BW760" s="83"/>
      <c r="BX760" s="83"/>
      <c r="BY760" s="83"/>
      <c r="BZ760" s="83"/>
      <c r="CA760" s="83"/>
      <c r="CB760" s="83"/>
      <c r="CC760" s="83"/>
      <c r="CD760" s="83"/>
      <c r="CE760" s="83"/>
      <c r="CF760" s="83"/>
      <c r="CG760" s="83"/>
      <c r="CH760" s="83"/>
      <c r="CI760" s="83"/>
      <c r="CJ760" s="83"/>
      <c r="CK760" s="83"/>
      <c r="CL760" s="83"/>
      <c r="CM760" s="83"/>
      <c r="CN760" s="83"/>
      <c r="CO760" s="83"/>
      <c r="CP760" s="83"/>
      <c r="CQ760" s="83"/>
      <c r="CR760" s="83"/>
      <c r="CS760" s="83"/>
      <c r="CT760" s="83"/>
      <c r="CU760" s="83"/>
      <c r="CV760" s="83"/>
      <c r="CW760" s="83"/>
      <c r="CX760" s="83"/>
      <c r="CY760" s="83"/>
      <c r="CZ760" s="83"/>
      <c r="DA760" s="83"/>
      <c r="DB760" s="83"/>
      <c r="DC760" s="83"/>
      <c r="DD760" s="83"/>
      <c r="DE760" s="83"/>
      <c r="DF760" s="83"/>
      <c r="DG760" s="83"/>
      <c r="DH760" s="83"/>
      <c r="DI760" s="83"/>
      <c r="DJ760" s="83"/>
      <c r="DK760" s="83"/>
    </row>
    <row r="761" spans="1:115" s="85" customFormat="1" ht="60" customHeight="1">
      <c r="A761" s="43" t="s">
        <v>1902</v>
      </c>
      <c r="B761" s="4">
        <v>122</v>
      </c>
      <c r="C761" s="43" t="s">
        <v>1903</v>
      </c>
      <c r="D761" s="4" t="s">
        <v>1904</v>
      </c>
      <c r="E761" s="82" t="s">
        <v>1905</v>
      </c>
      <c r="F761" s="4" t="s">
        <v>1906</v>
      </c>
      <c r="G761" s="4" t="s">
        <v>1907</v>
      </c>
      <c r="H761" s="267"/>
      <c r="I761" s="267"/>
      <c r="J761" s="267">
        <v>210</v>
      </c>
      <c r="K761" s="4" t="s">
        <v>1716</v>
      </c>
      <c r="L761" s="4" t="s">
        <v>1908</v>
      </c>
      <c r="M761" s="4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  <c r="AD761" s="83"/>
      <c r="AE761" s="83"/>
      <c r="AF761" s="83"/>
      <c r="AG761" s="83"/>
      <c r="AH761" s="83"/>
      <c r="AI761" s="83"/>
      <c r="AJ761" s="83"/>
      <c r="AK761" s="83"/>
      <c r="AL761" s="83"/>
      <c r="AM761" s="83"/>
      <c r="AN761" s="83"/>
      <c r="AO761" s="83"/>
      <c r="AP761" s="83"/>
      <c r="AQ761" s="83"/>
      <c r="AR761" s="83"/>
      <c r="AS761" s="83"/>
      <c r="AT761" s="83"/>
      <c r="AU761" s="83"/>
      <c r="AV761" s="83"/>
      <c r="AW761" s="83"/>
      <c r="AX761" s="83"/>
      <c r="AY761" s="83"/>
      <c r="AZ761" s="83"/>
      <c r="BA761" s="83"/>
      <c r="BB761" s="83"/>
      <c r="BC761" s="83"/>
      <c r="BD761" s="83"/>
      <c r="BE761" s="83"/>
      <c r="BF761" s="83"/>
      <c r="BG761" s="83"/>
      <c r="BH761" s="83"/>
      <c r="BI761" s="83"/>
      <c r="BJ761" s="83"/>
      <c r="BK761" s="83"/>
      <c r="BL761" s="83"/>
      <c r="BM761" s="83"/>
      <c r="BN761" s="83"/>
      <c r="BO761" s="83"/>
      <c r="BP761" s="83"/>
      <c r="BQ761" s="83"/>
      <c r="BR761" s="83"/>
      <c r="BS761" s="83"/>
      <c r="BT761" s="83"/>
      <c r="BU761" s="83"/>
      <c r="BV761" s="83"/>
      <c r="BW761" s="83"/>
      <c r="BX761" s="83"/>
      <c r="BY761" s="83"/>
      <c r="BZ761" s="83"/>
      <c r="CA761" s="83"/>
      <c r="CB761" s="83"/>
      <c r="CC761" s="83"/>
      <c r="CD761" s="83"/>
      <c r="CE761" s="83"/>
      <c r="CF761" s="83"/>
      <c r="CG761" s="83"/>
      <c r="CH761" s="83"/>
      <c r="CI761" s="83"/>
      <c r="CJ761" s="83"/>
      <c r="CK761" s="83"/>
      <c r="CL761" s="83"/>
      <c r="CM761" s="83"/>
      <c r="CN761" s="83"/>
      <c r="CO761" s="83"/>
      <c r="CP761" s="83"/>
      <c r="CQ761" s="83"/>
      <c r="CR761" s="83"/>
      <c r="CS761" s="83"/>
      <c r="CT761" s="83"/>
      <c r="CU761" s="83"/>
      <c r="CV761" s="83"/>
      <c r="CW761" s="83"/>
      <c r="CX761" s="83"/>
      <c r="CY761" s="83"/>
      <c r="CZ761" s="83"/>
      <c r="DA761" s="83"/>
      <c r="DB761" s="83"/>
      <c r="DC761" s="83"/>
      <c r="DD761" s="83"/>
      <c r="DE761" s="83"/>
      <c r="DF761" s="83"/>
      <c r="DG761" s="83"/>
      <c r="DH761" s="83"/>
      <c r="DI761" s="83"/>
      <c r="DJ761" s="83"/>
      <c r="DK761" s="83"/>
    </row>
    <row r="762" spans="1:115" s="85" customFormat="1" ht="60" customHeight="1">
      <c r="A762" s="43"/>
      <c r="B762" s="4">
        <v>123</v>
      </c>
      <c r="C762" s="43" t="s">
        <v>1909</v>
      </c>
      <c r="D762" s="4" t="s">
        <v>1751</v>
      </c>
      <c r="E762" s="4" t="s">
        <v>1910</v>
      </c>
      <c r="F762" s="4" t="s">
        <v>1911</v>
      </c>
      <c r="G762" s="4" t="s">
        <v>1912</v>
      </c>
      <c r="H762" s="267">
        <v>115955040</v>
      </c>
      <c r="I762" s="267"/>
      <c r="J762" s="267"/>
      <c r="K762" s="4" t="s">
        <v>1913</v>
      </c>
      <c r="L762" s="4" t="s">
        <v>1914</v>
      </c>
      <c r="M762" s="4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  <c r="AE762" s="83"/>
      <c r="AF762" s="83"/>
      <c r="AG762" s="83"/>
      <c r="AH762" s="83"/>
      <c r="AI762" s="83"/>
      <c r="AJ762" s="83"/>
      <c r="AK762" s="83"/>
      <c r="AL762" s="83"/>
      <c r="AM762" s="83"/>
      <c r="AN762" s="83"/>
      <c r="AO762" s="83"/>
      <c r="AP762" s="83"/>
      <c r="AQ762" s="83"/>
      <c r="AR762" s="83"/>
      <c r="AS762" s="83"/>
      <c r="AT762" s="83"/>
      <c r="AU762" s="83"/>
      <c r="AV762" s="83"/>
      <c r="AW762" s="83"/>
      <c r="AX762" s="83"/>
      <c r="AY762" s="83"/>
      <c r="AZ762" s="83"/>
      <c r="BA762" s="83"/>
      <c r="BB762" s="83"/>
      <c r="BC762" s="83"/>
      <c r="BD762" s="83"/>
      <c r="BE762" s="83"/>
      <c r="BF762" s="83"/>
      <c r="BG762" s="83"/>
      <c r="BH762" s="83"/>
      <c r="BI762" s="83"/>
      <c r="BJ762" s="83"/>
      <c r="BK762" s="83"/>
      <c r="BL762" s="83"/>
      <c r="BM762" s="83"/>
      <c r="BN762" s="83"/>
      <c r="BO762" s="83"/>
      <c r="BP762" s="83"/>
      <c r="BQ762" s="83"/>
      <c r="BR762" s="83"/>
      <c r="BS762" s="83"/>
      <c r="BT762" s="83"/>
      <c r="BU762" s="83"/>
      <c r="BV762" s="83"/>
      <c r="BW762" s="83"/>
      <c r="BX762" s="83"/>
      <c r="BY762" s="83"/>
      <c r="BZ762" s="83"/>
      <c r="CA762" s="83"/>
      <c r="CB762" s="83"/>
      <c r="CC762" s="83"/>
      <c r="CD762" s="83"/>
      <c r="CE762" s="83"/>
      <c r="CF762" s="83"/>
      <c r="CG762" s="83"/>
      <c r="CH762" s="83"/>
      <c r="CI762" s="83"/>
      <c r="CJ762" s="83"/>
      <c r="CK762" s="83"/>
      <c r="CL762" s="83"/>
      <c r="CM762" s="83"/>
      <c r="CN762" s="83"/>
      <c r="CO762" s="83"/>
      <c r="CP762" s="83"/>
      <c r="CQ762" s="83"/>
      <c r="CR762" s="83"/>
      <c r="CS762" s="83"/>
      <c r="CT762" s="83"/>
      <c r="CU762" s="83"/>
      <c r="CV762" s="83"/>
      <c r="CW762" s="83"/>
      <c r="CX762" s="83"/>
      <c r="CY762" s="83"/>
      <c r="CZ762" s="83"/>
      <c r="DA762" s="83"/>
      <c r="DB762" s="83"/>
      <c r="DC762" s="83"/>
      <c r="DD762" s="83"/>
      <c r="DE762" s="83"/>
      <c r="DF762" s="83"/>
      <c r="DG762" s="83"/>
      <c r="DH762" s="83"/>
      <c r="DI762" s="83"/>
      <c r="DJ762" s="83"/>
      <c r="DK762" s="83"/>
    </row>
    <row r="763" spans="1:115" s="85" customFormat="1" ht="60" customHeight="1">
      <c r="A763" s="43"/>
      <c r="B763" s="4">
        <v>124</v>
      </c>
      <c r="C763" s="152" t="s">
        <v>1870</v>
      </c>
      <c r="D763" s="4" t="s">
        <v>1871</v>
      </c>
      <c r="E763" s="4" t="s">
        <v>1915</v>
      </c>
      <c r="F763" s="4" t="s">
        <v>1916</v>
      </c>
      <c r="G763" s="4" t="s">
        <v>1917</v>
      </c>
      <c r="H763" s="267">
        <v>3700</v>
      </c>
      <c r="I763" s="267"/>
      <c r="J763" s="267"/>
      <c r="K763" s="4" t="s">
        <v>1918</v>
      </c>
      <c r="L763" s="4" t="s">
        <v>1919</v>
      </c>
      <c r="M763" s="4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  <c r="AC763" s="83"/>
      <c r="AD763" s="83"/>
      <c r="AE763" s="83"/>
      <c r="AF763" s="83"/>
      <c r="AG763" s="83"/>
      <c r="AH763" s="83"/>
      <c r="AI763" s="83"/>
      <c r="AJ763" s="83"/>
      <c r="AK763" s="83"/>
      <c r="AL763" s="83"/>
      <c r="AM763" s="83"/>
      <c r="AN763" s="83"/>
      <c r="AO763" s="83"/>
      <c r="AP763" s="83"/>
      <c r="AQ763" s="83"/>
      <c r="AR763" s="83"/>
      <c r="AS763" s="83"/>
      <c r="AT763" s="83"/>
      <c r="AU763" s="83"/>
      <c r="AV763" s="83"/>
      <c r="AW763" s="83"/>
      <c r="AX763" s="83"/>
      <c r="AY763" s="83"/>
      <c r="AZ763" s="83"/>
      <c r="BA763" s="83"/>
      <c r="BB763" s="83"/>
      <c r="BC763" s="83"/>
      <c r="BD763" s="83"/>
      <c r="BE763" s="83"/>
      <c r="BF763" s="83"/>
      <c r="BG763" s="83"/>
      <c r="BH763" s="83"/>
      <c r="BI763" s="83"/>
      <c r="BJ763" s="83"/>
      <c r="BK763" s="83"/>
      <c r="BL763" s="83"/>
      <c r="BM763" s="83"/>
      <c r="BN763" s="83"/>
      <c r="BO763" s="83"/>
      <c r="BP763" s="83"/>
      <c r="BQ763" s="83"/>
      <c r="BR763" s="83"/>
      <c r="BS763" s="83"/>
      <c r="BT763" s="83"/>
      <c r="BU763" s="83"/>
      <c r="BV763" s="83"/>
      <c r="BW763" s="83"/>
      <c r="BX763" s="83"/>
      <c r="BY763" s="83"/>
      <c r="BZ763" s="83"/>
      <c r="CA763" s="83"/>
      <c r="CB763" s="83"/>
      <c r="CC763" s="83"/>
      <c r="CD763" s="83"/>
      <c r="CE763" s="83"/>
      <c r="CF763" s="83"/>
      <c r="CG763" s="83"/>
      <c r="CH763" s="83"/>
      <c r="CI763" s="83"/>
      <c r="CJ763" s="83"/>
      <c r="CK763" s="83"/>
      <c r="CL763" s="83"/>
      <c r="CM763" s="83"/>
      <c r="CN763" s="83"/>
      <c r="CO763" s="83"/>
      <c r="CP763" s="83"/>
      <c r="CQ763" s="83"/>
      <c r="CR763" s="83"/>
      <c r="CS763" s="83"/>
      <c r="CT763" s="83"/>
      <c r="CU763" s="83"/>
      <c r="CV763" s="83"/>
      <c r="CW763" s="83"/>
      <c r="CX763" s="83"/>
      <c r="CY763" s="83"/>
      <c r="CZ763" s="83"/>
      <c r="DA763" s="83"/>
      <c r="DB763" s="83"/>
      <c r="DC763" s="83"/>
      <c r="DD763" s="83"/>
      <c r="DE763" s="83"/>
      <c r="DF763" s="83"/>
      <c r="DG763" s="83"/>
      <c r="DH763" s="83"/>
      <c r="DI763" s="83"/>
      <c r="DJ763" s="83"/>
      <c r="DK763" s="83"/>
    </row>
    <row r="764" spans="1:115" s="90" customFormat="1" ht="60" customHeight="1">
      <c r="A764" s="152" t="s">
        <v>1920</v>
      </c>
      <c r="B764" s="4">
        <v>125</v>
      </c>
      <c r="C764" s="152" t="s">
        <v>450</v>
      </c>
      <c r="D764" s="80" t="s">
        <v>1740</v>
      </c>
      <c r="E764" s="80" t="s">
        <v>1921</v>
      </c>
      <c r="F764" s="80" t="s">
        <v>1922</v>
      </c>
      <c r="G764" s="80" t="s">
        <v>1923</v>
      </c>
      <c r="H764" s="273">
        <v>29400</v>
      </c>
      <c r="I764" s="273"/>
      <c r="J764" s="273"/>
      <c r="K764" s="91">
        <v>42881</v>
      </c>
      <c r="L764" s="80" t="s">
        <v>1924</v>
      </c>
      <c r="M764" s="80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89"/>
      <c r="AD764" s="89"/>
      <c r="AE764" s="89"/>
      <c r="AF764" s="89"/>
      <c r="AG764" s="89"/>
      <c r="AH764" s="89"/>
      <c r="AI764" s="89"/>
      <c r="AJ764" s="89"/>
      <c r="AK764" s="89"/>
      <c r="AL764" s="89"/>
      <c r="AM764" s="89"/>
      <c r="AN764" s="89"/>
      <c r="AO764" s="89"/>
      <c r="AP764" s="89"/>
      <c r="AQ764" s="89"/>
      <c r="AR764" s="89"/>
      <c r="AS764" s="89"/>
      <c r="AT764" s="89"/>
      <c r="AU764" s="89"/>
      <c r="AV764" s="89"/>
      <c r="AW764" s="89"/>
      <c r="AX764" s="89"/>
      <c r="AY764" s="89"/>
      <c r="AZ764" s="89"/>
      <c r="BA764" s="89"/>
      <c r="BB764" s="89"/>
      <c r="BC764" s="89"/>
      <c r="BD764" s="89"/>
      <c r="BE764" s="89"/>
      <c r="BF764" s="89"/>
      <c r="BG764" s="89"/>
      <c r="BH764" s="89"/>
      <c r="BI764" s="89"/>
      <c r="BJ764" s="89"/>
      <c r="BK764" s="89"/>
      <c r="BL764" s="89"/>
      <c r="BM764" s="89"/>
      <c r="BN764" s="89"/>
      <c r="BO764" s="89"/>
      <c r="BP764" s="89"/>
      <c r="BQ764" s="89"/>
      <c r="BR764" s="89"/>
      <c r="BS764" s="89"/>
      <c r="BT764" s="89"/>
      <c r="BU764" s="89"/>
      <c r="BV764" s="89"/>
      <c r="BW764" s="89"/>
      <c r="BX764" s="89"/>
      <c r="BY764" s="89"/>
      <c r="BZ764" s="89"/>
      <c r="CA764" s="89"/>
      <c r="CB764" s="89"/>
      <c r="CC764" s="89"/>
      <c r="CD764" s="89"/>
      <c r="CE764" s="89"/>
      <c r="CF764" s="89"/>
      <c r="CG764" s="89"/>
      <c r="CH764" s="89"/>
      <c r="CI764" s="89"/>
      <c r="CJ764" s="89"/>
      <c r="CK764" s="89"/>
      <c r="CL764" s="89"/>
      <c r="CM764" s="89"/>
      <c r="CN764" s="89"/>
      <c r="CO764" s="89"/>
      <c r="CP764" s="89"/>
      <c r="CQ764" s="89"/>
      <c r="CR764" s="89"/>
      <c r="CS764" s="89"/>
      <c r="CT764" s="89"/>
      <c r="CU764" s="89"/>
      <c r="CV764" s="89"/>
      <c r="CW764" s="89"/>
      <c r="CX764" s="89"/>
      <c r="CY764" s="89"/>
      <c r="CZ764" s="89"/>
      <c r="DA764" s="89"/>
      <c r="DB764" s="89"/>
      <c r="DC764" s="89"/>
      <c r="DD764" s="89"/>
      <c r="DE764" s="89"/>
      <c r="DF764" s="89"/>
      <c r="DG764" s="89"/>
      <c r="DH764" s="89"/>
      <c r="DI764" s="89"/>
      <c r="DJ764" s="89"/>
      <c r="DK764" s="89"/>
    </row>
    <row r="765" spans="1:115" s="74" customFormat="1" ht="60" customHeight="1">
      <c r="A765" s="43" t="s">
        <v>1925</v>
      </c>
      <c r="B765" s="4">
        <v>126</v>
      </c>
      <c r="C765" s="18" t="s">
        <v>1926</v>
      </c>
      <c r="D765" s="18" t="s">
        <v>1927</v>
      </c>
      <c r="E765" s="18" t="s">
        <v>1928</v>
      </c>
      <c r="F765" s="18" t="s">
        <v>1929</v>
      </c>
      <c r="G765" s="4" t="s">
        <v>1445</v>
      </c>
      <c r="H765" s="267">
        <v>10000</v>
      </c>
      <c r="I765" s="267"/>
      <c r="J765" s="267"/>
      <c r="K765" s="20" t="s">
        <v>485</v>
      </c>
      <c r="L765" s="18" t="s">
        <v>1930</v>
      </c>
      <c r="M765" s="4"/>
      <c r="N765" s="41"/>
      <c r="O765" s="41"/>
      <c r="P765" s="92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  <c r="BF765" s="41"/>
      <c r="BG765" s="41"/>
      <c r="BH765" s="41"/>
      <c r="BI765" s="41"/>
      <c r="BJ765" s="41"/>
      <c r="BK765" s="41"/>
      <c r="BL765" s="41"/>
      <c r="BM765" s="41"/>
      <c r="BN765" s="41"/>
      <c r="BO765" s="41"/>
      <c r="BP765" s="41"/>
      <c r="BQ765" s="41"/>
      <c r="BR765" s="41"/>
      <c r="BS765" s="41"/>
      <c r="BT765" s="41"/>
      <c r="BU765" s="41"/>
      <c r="BV765" s="41"/>
      <c r="BW765" s="41"/>
      <c r="BX765" s="41"/>
      <c r="BY765" s="41"/>
      <c r="BZ765" s="41"/>
      <c r="CA765" s="41"/>
      <c r="CB765" s="41"/>
      <c r="CC765" s="41"/>
      <c r="CD765" s="41"/>
      <c r="CE765" s="41"/>
      <c r="CF765" s="41"/>
      <c r="CG765" s="41"/>
      <c r="CH765" s="41"/>
      <c r="CI765" s="41"/>
      <c r="CJ765" s="41"/>
      <c r="CK765" s="41"/>
      <c r="CL765" s="41"/>
      <c r="CM765" s="41"/>
      <c r="CN765" s="41"/>
      <c r="CO765" s="41"/>
      <c r="CP765" s="41"/>
      <c r="CQ765" s="41"/>
      <c r="CR765" s="41"/>
      <c r="CS765" s="41"/>
      <c r="CT765" s="41"/>
      <c r="CU765" s="41"/>
      <c r="CV765" s="41"/>
      <c r="CW765" s="41"/>
      <c r="CX765" s="41"/>
      <c r="CY765" s="41"/>
      <c r="CZ765" s="41"/>
      <c r="DA765" s="41"/>
      <c r="DB765" s="41"/>
      <c r="DC765" s="41"/>
      <c r="DD765" s="41"/>
      <c r="DE765" s="41"/>
      <c r="DF765" s="41"/>
      <c r="DG765" s="41"/>
      <c r="DH765" s="41"/>
      <c r="DI765" s="41"/>
      <c r="DJ765" s="41"/>
      <c r="DK765" s="41"/>
    </row>
    <row r="766" spans="1:115" s="74" customFormat="1" ht="60" customHeight="1">
      <c r="A766" s="43"/>
      <c r="B766" s="4">
        <v>127</v>
      </c>
      <c r="C766" s="18" t="s">
        <v>1931</v>
      </c>
      <c r="D766" s="18" t="s">
        <v>1927</v>
      </c>
      <c r="E766" s="18" t="s">
        <v>1932</v>
      </c>
      <c r="F766" s="18" t="s">
        <v>1933</v>
      </c>
      <c r="G766" s="4" t="s">
        <v>1934</v>
      </c>
      <c r="H766" s="267">
        <v>1320</v>
      </c>
      <c r="I766" s="267"/>
      <c r="J766" s="267"/>
      <c r="K766" s="20" t="s">
        <v>485</v>
      </c>
      <c r="L766" s="18" t="s">
        <v>1935</v>
      </c>
      <c r="M766" s="4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  <c r="BF766" s="41"/>
      <c r="BG766" s="41"/>
      <c r="BH766" s="41"/>
      <c r="BI766" s="41"/>
      <c r="BJ766" s="41"/>
      <c r="BK766" s="41"/>
      <c r="BL766" s="41"/>
      <c r="BM766" s="41"/>
      <c r="BN766" s="41"/>
      <c r="BO766" s="41"/>
      <c r="BP766" s="41"/>
      <c r="BQ766" s="41"/>
      <c r="BR766" s="41"/>
      <c r="BS766" s="41"/>
      <c r="BT766" s="41"/>
      <c r="BU766" s="41"/>
      <c r="BV766" s="41"/>
      <c r="BW766" s="41"/>
      <c r="BX766" s="41"/>
      <c r="BY766" s="41"/>
      <c r="BZ766" s="41"/>
      <c r="CA766" s="41"/>
      <c r="CB766" s="41"/>
      <c r="CC766" s="41"/>
      <c r="CD766" s="41"/>
      <c r="CE766" s="41"/>
      <c r="CF766" s="41"/>
      <c r="CG766" s="41"/>
      <c r="CH766" s="41"/>
      <c r="CI766" s="41"/>
      <c r="CJ766" s="41"/>
      <c r="CK766" s="41"/>
      <c r="CL766" s="41"/>
      <c r="CM766" s="41"/>
      <c r="CN766" s="41"/>
      <c r="CO766" s="41"/>
      <c r="CP766" s="41"/>
      <c r="CQ766" s="41"/>
      <c r="CR766" s="41"/>
      <c r="CS766" s="41"/>
      <c r="CT766" s="41"/>
      <c r="CU766" s="41"/>
      <c r="CV766" s="41"/>
      <c r="CW766" s="41"/>
      <c r="CX766" s="41"/>
      <c r="CY766" s="41"/>
      <c r="CZ766" s="41"/>
      <c r="DA766" s="41"/>
      <c r="DB766" s="41"/>
      <c r="DC766" s="41"/>
      <c r="DD766" s="41"/>
      <c r="DE766" s="41"/>
      <c r="DF766" s="41"/>
      <c r="DG766" s="41"/>
      <c r="DH766" s="41"/>
      <c r="DI766" s="41"/>
      <c r="DJ766" s="41"/>
      <c r="DK766" s="41"/>
    </row>
    <row r="767" spans="1:115" s="74" customFormat="1" ht="60" customHeight="1">
      <c r="A767" s="43"/>
      <c r="B767" s="4">
        <v>128</v>
      </c>
      <c r="C767" s="18" t="s">
        <v>1931</v>
      </c>
      <c r="D767" s="18" t="s">
        <v>1927</v>
      </c>
      <c r="E767" s="18" t="s">
        <v>1936</v>
      </c>
      <c r="F767" s="18" t="s">
        <v>1937</v>
      </c>
      <c r="G767" s="4" t="s">
        <v>1758</v>
      </c>
      <c r="H767" s="267">
        <v>200</v>
      </c>
      <c r="I767" s="267"/>
      <c r="J767" s="267"/>
      <c r="K767" s="20" t="s">
        <v>485</v>
      </c>
      <c r="L767" s="18" t="s">
        <v>1938</v>
      </c>
      <c r="M767" s="4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1"/>
      <c r="BQ767" s="41"/>
      <c r="BR767" s="41"/>
      <c r="BS767" s="41"/>
      <c r="BT767" s="41"/>
      <c r="BU767" s="41"/>
      <c r="BV767" s="41"/>
      <c r="BW767" s="41"/>
      <c r="BX767" s="41"/>
      <c r="BY767" s="41"/>
      <c r="BZ767" s="41"/>
      <c r="CA767" s="41"/>
      <c r="CB767" s="41"/>
      <c r="CC767" s="41"/>
      <c r="CD767" s="41"/>
      <c r="CE767" s="41"/>
      <c r="CF767" s="41"/>
      <c r="CG767" s="41"/>
      <c r="CH767" s="41"/>
      <c r="CI767" s="41"/>
      <c r="CJ767" s="41"/>
      <c r="CK767" s="41"/>
      <c r="CL767" s="41"/>
      <c r="CM767" s="41"/>
      <c r="CN767" s="41"/>
      <c r="CO767" s="41"/>
      <c r="CP767" s="41"/>
      <c r="CQ767" s="41"/>
      <c r="CR767" s="41"/>
      <c r="CS767" s="41"/>
      <c r="CT767" s="41"/>
      <c r="CU767" s="41"/>
      <c r="CV767" s="41"/>
      <c r="CW767" s="41"/>
      <c r="CX767" s="41"/>
      <c r="CY767" s="41"/>
      <c r="CZ767" s="41"/>
      <c r="DA767" s="41"/>
      <c r="DB767" s="41"/>
      <c r="DC767" s="41"/>
      <c r="DD767" s="41"/>
      <c r="DE767" s="41"/>
      <c r="DF767" s="41"/>
      <c r="DG767" s="41"/>
      <c r="DH767" s="41"/>
      <c r="DI767" s="41"/>
      <c r="DJ767" s="41"/>
      <c r="DK767" s="41"/>
    </row>
    <row r="768" spans="1:115" s="74" customFormat="1" ht="60" customHeight="1">
      <c r="A768" s="43"/>
      <c r="B768" s="4">
        <v>129</v>
      </c>
      <c r="C768" s="18" t="s">
        <v>1939</v>
      </c>
      <c r="D768" s="18" t="s">
        <v>1940</v>
      </c>
      <c r="E768" s="18" t="s">
        <v>1941</v>
      </c>
      <c r="F768" s="18" t="s">
        <v>1942</v>
      </c>
      <c r="G768" s="4" t="s">
        <v>1943</v>
      </c>
      <c r="H768" s="267">
        <v>2488</v>
      </c>
      <c r="I768" s="267"/>
      <c r="J768" s="267"/>
      <c r="K768" s="20" t="s">
        <v>485</v>
      </c>
      <c r="L768" s="18" t="s">
        <v>1944</v>
      </c>
      <c r="M768" s="4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1"/>
      <c r="BQ768" s="41"/>
      <c r="BR768" s="41"/>
      <c r="BS768" s="41"/>
      <c r="BT768" s="41"/>
      <c r="BU768" s="41"/>
      <c r="BV768" s="41"/>
      <c r="BW768" s="41"/>
      <c r="BX768" s="41"/>
      <c r="BY768" s="41"/>
      <c r="BZ768" s="41"/>
      <c r="CA768" s="41"/>
      <c r="CB768" s="41"/>
      <c r="CC768" s="41"/>
      <c r="CD768" s="41"/>
      <c r="CE768" s="41"/>
      <c r="CF768" s="41"/>
      <c r="CG768" s="41"/>
      <c r="CH768" s="41"/>
      <c r="CI768" s="41"/>
      <c r="CJ768" s="41"/>
      <c r="CK768" s="41"/>
      <c r="CL768" s="41"/>
      <c r="CM768" s="41"/>
      <c r="CN768" s="41"/>
      <c r="CO768" s="41"/>
      <c r="CP768" s="41"/>
      <c r="CQ768" s="41"/>
      <c r="CR768" s="41"/>
      <c r="CS768" s="41"/>
      <c r="CT768" s="41"/>
      <c r="CU768" s="41"/>
      <c r="CV768" s="41"/>
      <c r="CW768" s="41"/>
      <c r="CX768" s="41"/>
      <c r="CY768" s="41"/>
      <c r="CZ768" s="41"/>
      <c r="DA768" s="41"/>
      <c r="DB768" s="41"/>
      <c r="DC768" s="41"/>
      <c r="DD768" s="41"/>
      <c r="DE768" s="41"/>
      <c r="DF768" s="41"/>
      <c r="DG768" s="41"/>
      <c r="DH768" s="41"/>
      <c r="DI768" s="41"/>
      <c r="DJ768" s="41"/>
      <c r="DK768" s="41"/>
    </row>
    <row r="769" spans="1:115" s="94" customFormat="1" ht="60" customHeight="1">
      <c r="A769" s="152"/>
      <c r="B769" s="4">
        <v>130</v>
      </c>
      <c r="C769" s="18" t="s">
        <v>1945</v>
      </c>
      <c r="D769" s="18" t="s">
        <v>1946</v>
      </c>
      <c r="E769" s="18" t="s">
        <v>1947</v>
      </c>
      <c r="F769" s="18" t="s">
        <v>1948</v>
      </c>
      <c r="G769" s="18" t="s">
        <v>1758</v>
      </c>
      <c r="H769" s="274">
        <v>200</v>
      </c>
      <c r="I769" s="274"/>
      <c r="J769" s="274"/>
      <c r="K769" s="93" t="s">
        <v>1949</v>
      </c>
      <c r="L769" s="18" t="s">
        <v>1950</v>
      </c>
      <c r="M769" s="80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89"/>
      <c r="AF769" s="89"/>
      <c r="AG769" s="89"/>
      <c r="AH769" s="89"/>
      <c r="AI769" s="89"/>
      <c r="AJ769" s="89"/>
      <c r="AK769" s="89"/>
      <c r="AL769" s="89"/>
      <c r="AM769" s="89"/>
      <c r="AN769" s="89"/>
      <c r="AO769" s="89"/>
      <c r="AP769" s="89"/>
      <c r="AQ769" s="89"/>
      <c r="AR769" s="89"/>
      <c r="AS769" s="89"/>
      <c r="AT769" s="89"/>
      <c r="AU769" s="89"/>
      <c r="AV769" s="89"/>
      <c r="AW769" s="89"/>
      <c r="AX769" s="89"/>
      <c r="AY769" s="89"/>
      <c r="AZ769" s="89"/>
      <c r="BA769" s="89"/>
      <c r="BB769" s="89"/>
      <c r="BC769" s="89"/>
      <c r="BD769" s="89"/>
      <c r="BE769" s="89"/>
      <c r="BF769" s="89"/>
      <c r="BG769" s="89"/>
      <c r="BH769" s="89"/>
      <c r="BI769" s="89"/>
      <c r="BJ769" s="89"/>
      <c r="BK769" s="89"/>
      <c r="BL769" s="89"/>
      <c r="BM769" s="89"/>
      <c r="BN769" s="89"/>
      <c r="BO769" s="89"/>
      <c r="BP769" s="89"/>
      <c r="BQ769" s="89"/>
      <c r="BR769" s="89"/>
      <c r="BS769" s="89"/>
      <c r="BT769" s="89"/>
      <c r="BU769" s="89"/>
      <c r="BV769" s="89"/>
      <c r="BW769" s="89"/>
      <c r="BX769" s="89"/>
      <c r="BY769" s="89"/>
      <c r="BZ769" s="89"/>
      <c r="CA769" s="89"/>
      <c r="CB769" s="89"/>
      <c r="CC769" s="89"/>
      <c r="CD769" s="89"/>
      <c r="CE769" s="89"/>
      <c r="CF769" s="89"/>
      <c r="CG769" s="89"/>
      <c r="CH769" s="89"/>
      <c r="CI769" s="89"/>
      <c r="CJ769" s="89"/>
      <c r="CK769" s="89"/>
      <c r="CL769" s="89"/>
      <c r="CM769" s="89"/>
      <c r="CN769" s="89"/>
      <c r="CO769" s="89"/>
      <c r="CP769" s="89"/>
      <c r="CQ769" s="89"/>
      <c r="CR769" s="89"/>
      <c r="CS769" s="89"/>
      <c r="CT769" s="89"/>
      <c r="CU769" s="89"/>
      <c r="CV769" s="89"/>
      <c r="CW769" s="89"/>
      <c r="CX769" s="89"/>
      <c r="CY769" s="89"/>
      <c r="CZ769" s="89"/>
      <c r="DA769" s="89"/>
      <c r="DB769" s="89"/>
      <c r="DC769" s="89"/>
      <c r="DD769" s="89"/>
      <c r="DE769" s="89"/>
      <c r="DF769" s="89"/>
      <c r="DG769" s="89"/>
      <c r="DH769" s="89"/>
      <c r="DI769" s="89"/>
      <c r="DJ769" s="89"/>
      <c r="DK769" s="89"/>
    </row>
    <row r="770" spans="1:115" s="96" customFormat="1" ht="60" customHeight="1">
      <c r="A770" s="81"/>
      <c r="B770" s="4">
        <v>131</v>
      </c>
      <c r="C770" s="18" t="s">
        <v>1951</v>
      </c>
      <c r="D770" s="18" t="s">
        <v>1952</v>
      </c>
      <c r="E770" s="18" t="s">
        <v>1953</v>
      </c>
      <c r="F770" s="18" t="s">
        <v>1954</v>
      </c>
      <c r="G770" s="18" t="s">
        <v>1280</v>
      </c>
      <c r="H770" s="267">
        <v>3200</v>
      </c>
      <c r="I770" s="274"/>
      <c r="J770" s="274"/>
      <c r="K770" s="93" t="s">
        <v>485</v>
      </c>
      <c r="L770" s="18" t="s">
        <v>1955</v>
      </c>
      <c r="M770" s="18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  <c r="AW770" s="95"/>
      <c r="AX770" s="95"/>
      <c r="AY770" s="95"/>
      <c r="AZ770" s="95"/>
      <c r="BA770" s="95"/>
      <c r="BB770" s="95"/>
      <c r="BC770" s="95"/>
      <c r="BD770" s="95"/>
      <c r="BE770" s="95"/>
      <c r="BF770" s="95"/>
      <c r="BG770" s="95"/>
      <c r="BH770" s="95"/>
      <c r="BI770" s="95"/>
      <c r="BJ770" s="95"/>
      <c r="BK770" s="95"/>
      <c r="BL770" s="95"/>
      <c r="BM770" s="95"/>
      <c r="BN770" s="95"/>
      <c r="BO770" s="95"/>
      <c r="BP770" s="95"/>
      <c r="BQ770" s="95"/>
      <c r="BR770" s="95"/>
      <c r="BS770" s="95"/>
      <c r="BT770" s="95"/>
      <c r="BU770" s="95"/>
      <c r="BV770" s="95"/>
      <c r="BW770" s="95"/>
      <c r="BX770" s="95"/>
      <c r="BY770" s="95"/>
      <c r="BZ770" s="95"/>
      <c r="CA770" s="95"/>
      <c r="CB770" s="95"/>
      <c r="CC770" s="95"/>
      <c r="CD770" s="95"/>
      <c r="CE770" s="95"/>
      <c r="CF770" s="95"/>
      <c r="CG770" s="95"/>
      <c r="CH770" s="95"/>
      <c r="CI770" s="95"/>
      <c r="CJ770" s="95"/>
      <c r="CK770" s="95"/>
      <c r="CL770" s="95"/>
      <c r="CM770" s="95"/>
      <c r="CN770" s="95"/>
      <c r="CO770" s="95"/>
      <c r="CP770" s="95"/>
      <c r="CQ770" s="95"/>
      <c r="CR770" s="95"/>
      <c r="CS770" s="95"/>
      <c r="CT770" s="95"/>
      <c r="CU770" s="95"/>
      <c r="CV770" s="95"/>
      <c r="CW770" s="95"/>
      <c r="CX770" s="95"/>
      <c r="CY770" s="95"/>
      <c r="CZ770" s="95"/>
      <c r="DA770" s="95"/>
      <c r="DB770" s="95"/>
      <c r="DC770" s="95"/>
      <c r="DD770" s="95"/>
      <c r="DE770" s="95"/>
      <c r="DF770" s="95"/>
      <c r="DG770" s="95"/>
      <c r="DH770" s="95"/>
      <c r="DI770" s="95"/>
      <c r="DJ770" s="95"/>
      <c r="DK770" s="95"/>
    </row>
    <row r="771" spans="1:115" s="96" customFormat="1" ht="60" customHeight="1">
      <c r="A771" s="81"/>
      <c r="B771" s="4">
        <v>132</v>
      </c>
      <c r="C771" s="18" t="s">
        <v>1956</v>
      </c>
      <c r="D771" s="18" t="s">
        <v>1952</v>
      </c>
      <c r="E771" s="18" t="s">
        <v>1957</v>
      </c>
      <c r="F771" s="18" t="s">
        <v>1958</v>
      </c>
      <c r="G771" s="18" t="s">
        <v>1216</v>
      </c>
      <c r="H771" s="267">
        <v>5200</v>
      </c>
      <c r="I771" s="274"/>
      <c r="J771" s="274"/>
      <c r="K771" s="93" t="s">
        <v>485</v>
      </c>
      <c r="L771" s="18" t="s">
        <v>1959</v>
      </c>
      <c r="M771" s="18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  <c r="BF771" s="95"/>
      <c r="BG771" s="95"/>
      <c r="BH771" s="95"/>
      <c r="BI771" s="95"/>
      <c r="BJ771" s="95"/>
      <c r="BK771" s="95"/>
      <c r="BL771" s="95"/>
      <c r="BM771" s="95"/>
      <c r="BN771" s="95"/>
      <c r="BO771" s="95"/>
      <c r="BP771" s="95"/>
      <c r="BQ771" s="95"/>
      <c r="BR771" s="95"/>
      <c r="BS771" s="95"/>
      <c r="BT771" s="95"/>
      <c r="BU771" s="95"/>
      <c r="BV771" s="95"/>
      <c r="BW771" s="95"/>
      <c r="BX771" s="95"/>
      <c r="BY771" s="95"/>
      <c r="BZ771" s="95"/>
      <c r="CA771" s="95"/>
      <c r="CB771" s="95"/>
      <c r="CC771" s="95"/>
      <c r="CD771" s="95"/>
      <c r="CE771" s="95"/>
      <c r="CF771" s="95"/>
      <c r="CG771" s="95"/>
      <c r="CH771" s="95"/>
      <c r="CI771" s="95"/>
      <c r="CJ771" s="95"/>
      <c r="CK771" s="95"/>
      <c r="CL771" s="95"/>
      <c r="CM771" s="95"/>
      <c r="CN771" s="95"/>
      <c r="CO771" s="95"/>
      <c r="CP771" s="95"/>
      <c r="CQ771" s="95"/>
      <c r="CR771" s="95"/>
      <c r="CS771" s="95"/>
      <c r="CT771" s="95"/>
      <c r="CU771" s="95"/>
      <c r="CV771" s="95"/>
      <c r="CW771" s="95"/>
      <c r="CX771" s="95"/>
      <c r="CY771" s="95"/>
      <c r="CZ771" s="95"/>
      <c r="DA771" s="95"/>
      <c r="DB771" s="95"/>
      <c r="DC771" s="95"/>
      <c r="DD771" s="95"/>
      <c r="DE771" s="95"/>
      <c r="DF771" s="95"/>
      <c r="DG771" s="95"/>
      <c r="DH771" s="95"/>
      <c r="DI771" s="95"/>
      <c r="DJ771" s="95"/>
      <c r="DK771" s="95"/>
    </row>
    <row r="772" spans="1:115" s="34" customFormat="1" ht="60" customHeight="1">
      <c r="A772" s="43"/>
      <c r="B772" s="4">
        <v>133</v>
      </c>
      <c r="C772" s="18" t="s">
        <v>1960</v>
      </c>
      <c r="D772" s="18" t="s">
        <v>1961</v>
      </c>
      <c r="E772" s="18" t="s">
        <v>1962</v>
      </c>
      <c r="F772" s="18" t="s">
        <v>1963</v>
      </c>
      <c r="G772" s="4" t="s">
        <v>1964</v>
      </c>
      <c r="H772" s="267">
        <v>20777</v>
      </c>
      <c r="I772" s="267"/>
      <c r="J772" s="267"/>
      <c r="K772" s="20" t="s">
        <v>1469</v>
      </c>
      <c r="L772" s="18" t="s">
        <v>1965</v>
      </c>
      <c r="M772" s="4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41"/>
      <c r="BP772" s="41"/>
      <c r="BQ772" s="41"/>
      <c r="BR772" s="41"/>
      <c r="BS772" s="41"/>
      <c r="BT772" s="41"/>
      <c r="BU772" s="41"/>
      <c r="BV772" s="41"/>
      <c r="BW772" s="41"/>
      <c r="BX772" s="41"/>
      <c r="BY772" s="41"/>
      <c r="BZ772" s="41"/>
      <c r="CA772" s="41"/>
      <c r="CB772" s="41"/>
      <c r="CC772" s="41"/>
      <c r="CD772" s="41"/>
      <c r="CE772" s="41"/>
      <c r="CF772" s="41"/>
      <c r="CG772" s="41"/>
      <c r="CH772" s="41"/>
      <c r="CI772" s="41"/>
      <c r="CJ772" s="41"/>
      <c r="CK772" s="41"/>
      <c r="CL772" s="41"/>
      <c r="CM772" s="41"/>
      <c r="CN772" s="41"/>
      <c r="CO772" s="41"/>
      <c r="CP772" s="41"/>
      <c r="CQ772" s="41"/>
      <c r="CR772" s="41"/>
      <c r="CS772" s="41"/>
      <c r="CT772" s="41"/>
      <c r="CU772" s="41"/>
      <c r="CV772" s="41"/>
      <c r="CW772" s="41"/>
      <c r="CX772" s="41"/>
      <c r="CY772" s="41"/>
      <c r="CZ772" s="41"/>
      <c r="DA772" s="41"/>
      <c r="DB772" s="41"/>
      <c r="DC772" s="41"/>
      <c r="DD772" s="41"/>
      <c r="DE772" s="41"/>
      <c r="DF772" s="41"/>
      <c r="DG772" s="41"/>
      <c r="DH772" s="41"/>
      <c r="DI772" s="41"/>
      <c r="DJ772" s="41"/>
      <c r="DK772" s="41"/>
    </row>
    <row r="773" spans="1:115" s="34" customFormat="1" ht="60" customHeight="1">
      <c r="A773" s="43"/>
      <c r="B773" s="4">
        <v>134</v>
      </c>
      <c r="C773" s="18" t="s">
        <v>1966</v>
      </c>
      <c r="D773" s="18" t="s">
        <v>1961</v>
      </c>
      <c r="E773" s="18" t="s">
        <v>1967</v>
      </c>
      <c r="F773" s="18" t="s">
        <v>1968</v>
      </c>
      <c r="G773" s="4" t="s">
        <v>1969</v>
      </c>
      <c r="H773" s="267">
        <f>1750+200</f>
        <v>1950</v>
      </c>
      <c r="I773" s="267"/>
      <c r="J773" s="267"/>
      <c r="K773" s="20" t="s">
        <v>1469</v>
      </c>
      <c r="L773" s="18" t="s">
        <v>1970</v>
      </c>
      <c r="M773" s="4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  <c r="BF773" s="41"/>
      <c r="BG773" s="41"/>
      <c r="BH773" s="41"/>
      <c r="BI773" s="41"/>
      <c r="BJ773" s="41"/>
      <c r="BK773" s="41"/>
      <c r="BL773" s="41"/>
      <c r="BM773" s="41"/>
      <c r="BN773" s="41"/>
      <c r="BO773" s="41"/>
      <c r="BP773" s="41"/>
      <c r="BQ773" s="41"/>
      <c r="BR773" s="41"/>
      <c r="BS773" s="41"/>
      <c r="BT773" s="41"/>
      <c r="BU773" s="41"/>
      <c r="BV773" s="41"/>
      <c r="BW773" s="41"/>
      <c r="BX773" s="41"/>
      <c r="BY773" s="41"/>
      <c r="BZ773" s="41"/>
      <c r="CA773" s="41"/>
      <c r="CB773" s="41"/>
      <c r="CC773" s="41"/>
      <c r="CD773" s="41"/>
      <c r="CE773" s="41"/>
      <c r="CF773" s="41"/>
      <c r="CG773" s="41"/>
      <c r="CH773" s="41"/>
      <c r="CI773" s="41"/>
      <c r="CJ773" s="41"/>
      <c r="CK773" s="41"/>
      <c r="CL773" s="41"/>
      <c r="CM773" s="41"/>
      <c r="CN773" s="41"/>
      <c r="CO773" s="41"/>
      <c r="CP773" s="41"/>
      <c r="CQ773" s="41"/>
      <c r="CR773" s="41"/>
      <c r="CS773" s="41"/>
      <c r="CT773" s="41"/>
      <c r="CU773" s="41"/>
      <c r="CV773" s="41"/>
      <c r="CW773" s="41"/>
      <c r="CX773" s="41"/>
      <c r="CY773" s="41"/>
      <c r="CZ773" s="41"/>
      <c r="DA773" s="41"/>
      <c r="DB773" s="41"/>
      <c r="DC773" s="41"/>
      <c r="DD773" s="41"/>
      <c r="DE773" s="41"/>
      <c r="DF773" s="41"/>
      <c r="DG773" s="41"/>
      <c r="DH773" s="41"/>
      <c r="DI773" s="41"/>
      <c r="DJ773" s="41"/>
      <c r="DK773" s="41"/>
    </row>
    <row r="774" spans="1:115" s="90" customFormat="1" ht="60" customHeight="1">
      <c r="A774" s="152"/>
      <c r="B774" s="4">
        <v>135</v>
      </c>
      <c r="C774" s="80" t="s">
        <v>1971</v>
      </c>
      <c r="D774" s="80" t="s">
        <v>1961</v>
      </c>
      <c r="E774" s="80" t="s">
        <v>1972</v>
      </c>
      <c r="F774" s="80" t="s">
        <v>1973</v>
      </c>
      <c r="G774" s="80" t="s">
        <v>1974</v>
      </c>
      <c r="H774" s="267">
        <f>200+4710</f>
        <v>4910</v>
      </c>
      <c r="I774" s="273"/>
      <c r="J774" s="273"/>
      <c r="K774" s="88" t="s">
        <v>1469</v>
      </c>
      <c r="L774" s="80" t="s">
        <v>1975</v>
      </c>
      <c r="M774" s="80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89"/>
      <c r="AD774" s="89"/>
      <c r="AE774" s="89"/>
      <c r="AF774" s="89"/>
      <c r="AG774" s="89"/>
      <c r="AH774" s="89"/>
      <c r="AI774" s="89"/>
      <c r="AJ774" s="89"/>
      <c r="AK774" s="89"/>
      <c r="AL774" s="89"/>
      <c r="AM774" s="89"/>
      <c r="AN774" s="89"/>
      <c r="AO774" s="89"/>
      <c r="AP774" s="89"/>
      <c r="AQ774" s="89"/>
      <c r="AR774" s="89"/>
      <c r="AS774" s="89"/>
      <c r="AT774" s="89"/>
      <c r="AU774" s="89"/>
      <c r="AV774" s="89"/>
      <c r="AW774" s="89"/>
      <c r="AX774" s="89"/>
      <c r="AY774" s="89"/>
      <c r="AZ774" s="89"/>
      <c r="BA774" s="89"/>
      <c r="BB774" s="89"/>
      <c r="BC774" s="89"/>
      <c r="BD774" s="89"/>
      <c r="BE774" s="89"/>
      <c r="BF774" s="89"/>
      <c r="BG774" s="89"/>
      <c r="BH774" s="89"/>
      <c r="BI774" s="89"/>
      <c r="BJ774" s="89"/>
      <c r="BK774" s="89"/>
      <c r="BL774" s="89"/>
      <c r="BM774" s="89"/>
      <c r="BN774" s="89"/>
      <c r="BO774" s="89"/>
      <c r="BP774" s="89"/>
      <c r="BQ774" s="89"/>
      <c r="BR774" s="89"/>
      <c r="BS774" s="89"/>
      <c r="BT774" s="89"/>
      <c r="BU774" s="89"/>
      <c r="BV774" s="89"/>
      <c r="BW774" s="89"/>
      <c r="BX774" s="89"/>
      <c r="BY774" s="89"/>
      <c r="BZ774" s="89"/>
      <c r="CA774" s="89"/>
      <c r="CB774" s="89"/>
      <c r="CC774" s="89"/>
      <c r="CD774" s="89"/>
      <c r="CE774" s="89"/>
      <c r="CF774" s="89"/>
      <c r="CG774" s="89"/>
      <c r="CH774" s="89"/>
      <c r="CI774" s="89"/>
      <c r="CJ774" s="89"/>
      <c r="CK774" s="89"/>
      <c r="CL774" s="89"/>
      <c r="CM774" s="89"/>
      <c r="CN774" s="89"/>
      <c r="CO774" s="89"/>
      <c r="CP774" s="89"/>
      <c r="CQ774" s="89"/>
      <c r="CR774" s="89"/>
      <c r="CS774" s="89"/>
      <c r="CT774" s="89"/>
      <c r="CU774" s="89"/>
      <c r="CV774" s="89"/>
      <c r="CW774" s="89"/>
      <c r="CX774" s="89"/>
      <c r="CY774" s="89"/>
      <c r="CZ774" s="89"/>
      <c r="DA774" s="89"/>
      <c r="DB774" s="89"/>
      <c r="DC774" s="89"/>
      <c r="DD774" s="89"/>
      <c r="DE774" s="89"/>
      <c r="DF774" s="89"/>
      <c r="DG774" s="89"/>
      <c r="DH774" s="89"/>
      <c r="DI774" s="89"/>
      <c r="DJ774" s="89"/>
      <c r="DK774" s="89"/>
    </row>
    <row r="775" spans="1:115" s="34" customFormat="1" ht="60" customHeight="1">
      <c r="A775" s="43"/>
      <c r="B775" s="4">
        <v>136</v>
      </c>
      <c r="C775" s="18" t="s">
        <v>1976</v>
      </c>
      <c r="D775" s="18" t="s">
        <v>1961</v>
      </c>
      <c r="E775" s="18" t="s">
        <v>1977</v>
      </c>
      <c r="F775" s="18" t="s">
        <v>1978</v>
      </c>
      <c r="G775" s="4" t="s">
        <v>1979</v>
      </c>
      <c r="H775" s="267">
        <v>18877</v>
      </c>
      <c r="I775" s="267"/>
      <c r="J775" s="267"/>
      <c r="K775" s="20" t="s">
        <v>1469</v>
      </c>
      <c r="L775" s="18" t="s">
        <v>1980</v>
      </c>
      <c r="M775" s="4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41"/>
      <c r="BP775" s="41"/>
      <c r="BQ775" s="41"/>
      <c r="BR775" s="41"/>
      <c r="BS775" s="41"/>
      <c r="BT775" s="41"/>
      <c r="BU775" s="41"/>
      <c r="BV775" s="41"/>
      <c r="BW775" s="41"/>
      <c r="BX775" s="41"/>
      <c r="BY775" s="41"/>
      <c r="BZ775" s="41"/>
      <c r="CA775" s="41"/>
      <c r="CB775" s="41"/>
      <c r="CC775" s="41"/>
      <c r="CD775" s="41"/>
      <c r="CE775" s="41"/>
      <c r="CF775" s="41"/>
      <c r="CG775" s="41"/>
      <c r="CH775" s="41"/>
      <c r="CI775" s="41"/>
      <c r="CJ775" s="41"/>
      <c r="CK775" s="41"/>
      <c r="CL775" s="41"/>
      <c r="CM775" s="41"/>
      <c r="CN775" s="41"/>
      <c r="CO775" s="41"/>
      <c r="CP775" s="41"/>
      <c r="CQ775" s="41"/>
      <c r="CR775" s="41"/>
      <c r="CS775" s="41"/>
      <c r="CT775" s="41"/>
      <c r="CU775" s="41"/>
      <c r="CV775" s="41"/>
      <c r="CW775" s="41"/>
      <c r="CX775" s="41"/>
      <c r="CY775" s="41"/>
      <c r="CZ775" s="41"/>
      <c r="DA775" s="41"/>
      <c r="DB775" s="41"/>
      <c r="DC775" s="41"/>
      <c r="DD775" s="41"/>
      <c r="DE775" s="41"/>
      <c r="DF775" s="41"/>
      <c r="DG775" s="41"/>
      <c r="DH775" s="41"/>
      <c r="DI775" s="41"/>
      <c r="DJ775" s="41"/>
      <c r="DK775" s="41"/>
    </row>
    <row r="776" spans="1:115" s="34" customFormat="1" ht="60" customHeight="1">
      <c r="A776" s="43"/>
      <c r="B776" s="4">
        <v>137</v>
      </c>
      <c r="C776" s="18" t="s">
        <v>1981</v>
      </c>
      <c r="D776" s="18" t="s">
        <v>1961</v>
      </c>
      <c r="E776" s="18" t="s">
        <v>1982</v>
      </c>
      <c r="F776" s="18" t="s">
        <v>1983</v>
      </c>
      <c r="G776" s="4" t="s">
        <v>1984</v>
      </c>
      <c r="H776" s="267">
        <v>200</v>
      </c>
      <c r="I776" s="267"/>
      <c r="J776" s="267"/>
      <c r="K776" s="20" t="s">
        <v>1469</v>
      </c>
      <c r="L776" s="18" t="s">
        <v>1985</v>
      </c>
      <c r="M776" s="4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  <c r="BF776" s="41"/>
      <c r="BG776" s="41"/>
      <c r="BH776" s="41"/>
      <c r="BI776" s="41"/>
      <c r="BJ776" s="41"/>
      <c r="BK776" s="41"/>
      <c r="BL776" s="41"/>
      <c r="BM776" s="41"/>
      <c r="BN776" s="41"/>
      <c r="BO776" s="41"/>
      <c r="BP776" s="41"/>
      <c r="BQ776" s="41"/>
      <c r="BR776" s="41"/>
      <c r="BS776" s="41"/>
      <c r="BT776" s="41"/>
      <c r="BU776" s="41"/>
      <c r="BV776" s="41"/>
      <c r="BW776" s="41"/>
      <c r="BX776" s="41"/>
      <c r="BY776" s="41"/>
      <c r="BZ776" s="41"/>
      <c r="CA776" s="41"/>
      <c r="CB776" s="41"/>
      <c r="CC776" s="41"/>
      <c r="CD776" s="41"/>
      <c r="CE776" s="41"/>
      <c r="CF776" s="41"/>
      <c r="CG776" s="41"/>
      <c r="CH776" s="41"/>
      <c r="CI776" s="41"/>
      <c r="CJ776" s="41"/>
      <c r="CK776" s="41"/>
      <c r="CL776" s="41"/>
      <c r="CM776" s="41"/>
      <c r="CN776" s="41"/>
      <c r="CO776" s="41"/>
      <c r="CP776" s="41"/>
      <c r="CQ776" s="41"/>
      <c r="CR776" s="41"/>
      <c r="CS776" s="41"/>
      <c r="CT776" s="41"/>
      <c r="CU776" s="41"/>
      <c r="CV776" s="41"/>
      <c r="CW776" s="41"/>
      <c r="CX776" s="41"/>
      <c r="CY776" s="41"/>
      <c r="CZ776" s="41"/>
      <c r="DA776" s="41"/>
      <c r="DB776" s="41"/>
      <c r="DC776" s="41"/>
      <c r="DD776" s="41"/>
      <c r="DE776" s="41"/>
      <c r="DF776" s="41"/>
      <c r="DG776" s="41"/>
      <c r="DH776" s="41"/>
      <c r="DI776" s="41"/>
      <c r="DJ776" s="41"/>
      <c r="DK776" s="41"/>
    </row>
    <row r="777" spans="1:115" s="34" customFormat="1" ht="60" customHeight="1">
      <c r="A777" s="43"/>
      <c r="B777" s="4">
        <v>138</v>
      </c>
      <c r="C777" s="18" t="s">
        <v>1986</v>
      </c>
      <c r="D777" s="18" t="s">
        <v>1961</v>
      </c>
      <c r="E777" s="18" t="s">
        <v>1987</v>
      </c>
      <c r="F777" s="18" t="s">
        <v>1988</v>
      </c>
      <c r="G777" s="4" t="s">
        <v>1202</v>
      </c>
      <c r="H777" s="267">
        <v>5000</v>
      </c>
      <c r="I777" s="267"/>
      <c r="J777" s="267"/>
      <c r="K777" s="20" t="s">
        <v>1469</v>
      </c>
      <c r="L777" s="18" t="s">
        <v>1989</v>
      </c>
      <c r="M777" s="4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  <c r="BF777" s="41"/>
      <c r="BG777" s="41"/>
      <c r="BH777" s="41"/>
      <c r="BI777" s="41"/>
      <c r="BJ777" s="41"/>
      <c r="BK777" s="41"/>
      <c r="BL777" s="41"/>
      <c r="BM777" s="41"/>
      <c r="BN777" s="41"/>
      <c r="BO777" s="41"/>
      <c r="BP777" s="41"/>
      <c r="BQ777" s="41"/>
      <c r="BR777" s="41"/>
      <c r="BS777" s="41"/>
      <c r="BT777" s="41"/>
      <c r="BU777" s="41"/>
      <c r="BV777" s="41"/>
      <c r="BW777" s="41"/>
      <c r="BX777" s="41"/>
      <c r="BY777" s="41"/>
      <c r="BZ777" s="41"/>
      <c r="CA777" s="41"/>
      <c r="CB777" s="41"/>
      <c r="CC777" s="41"/>
      <c r="CD777" s="41"/>
      <c r="CE777" s="41"/>
      <c r="CF777" s="41"/>
      <c r="CG777" s="41"/>
      <c r="CH777" s="41"/>
      <c r="CI777" s="41"/>
      <c r="CJ777" s="41"/>
      <c r="CK777" s="41"/>
      <c r="CL777" s="41"/>
      <c r="CM777" s="41"/>
      <c r="CN777" s="41"/>
      <c r="CO777" s="41"/>
      <c r="CP777" s="41"/>
      <c r="CQ777" s="41"/>
      <c r="CR777" s="41"/>
      <c r="CS777" s="41"/>
      <c r="CT777" s="41"/>
      <c r="CU777" s="41"/>
      <c r="CV777" s="41"/>
      <c r="CW777" s="41"/>
      <c r="CX777" s="41"/>
      <c r="CY777" s="41"/>
      <c r="CZ777" s="41"/>
      <c r="DA777" s="41"/>
      <c r="DB777" s="41"/>
      <c r="DC777" s="41"/>
      <c r="DD777" s="41"/>
      <c r="DE777" s="41"/>
      <c r="DF777" s="41"/>
      <c r="DG777" s="41"/>
      <c r="DH777" s="41"/>
      <c r="DI777" s="41"/>
      <c r="DJ777" s="41"/>
      <c r="DK777" s="41"/>
    </row>
    <row r="778" spans="1:115" s="34" customFormat="1" ht="60" customHeight="1">
      <c r="A778" s="43"/>
      <c r="B778" s="4">
        <v>139</v>
      </c>
      <c r="C778" s="18" t="s">
        <v>1990</v>
      </c>
      <c r="D778" s="18" t="s">
        <v>1961</v>
      </c>
      <c r="E778" s="18" t="s">
        <v>1991</v>
      </c>
      <c r="F778" s="18" t="s">
        <v>1992</v>
      </c>
      <c r="G778" s="4" t="s">
        <v>1202</v>
      </c>
      <c r="H778" s="267">
        <v>5000</v>
      </c>
      <c r="I778" s="267"/>
      <c r="J778" s="267"/>
      <c r="K778" s="20" t="s">
        <v>1469</v>
      </c>
      <c r="L778" s="18" t="s">
        <v>1993</v>
      </c>
      <c r="M778" s="4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  <c r="BF778" s="41"/>
      <c r="BG778" s="41"/>
      <c r="BH778" s="41"/>
      <c r="BI778" s="41"/>
      <c r="BJ778" s="41"/>
      <c r="BK778" s="41"/>
      <c r="BL778" s="41"/>
      <c r="BM778" s="41"/>
      <c r="BN778" s="41"/>
      <c r="BO778" s="41"/>
      <c r="BP778" s="41"/>
      <c r="BQ778" s="41"/>
      <c r="BR778" s="41"/>
      <c r="BS778" s="41"/>
      <c r="BT778" s="41"/>
      <c r="BU778" s="41"/>
      <c r="BV778" s="41"/>
      <c r="BW778" s="41"/>
      <c r="BX778" s="41"/>
      <c r="BY778" s="41"/>
      <c r="BZ778" s="41"/>
      <c r="CA778" s="41"/>
      <c r="CB778" s="41"/>
      <c r="CC778" s="41"/>
      <c r="CD778" s="41"/>
      <c r="CE778" s="41"/>
      <c r="CF778" s="41"/>
      <c r="CG778" s="41"/>
      <c r="CH778" s="41"/>
      <c r="CI778" s="41"/>
      <c r="CJ778" s="41"/>
      <c r="CK778" s="41"/>
      <c r="CL778" s="41"/>
      <c r="CM778" s="41"/>
      <c r="CN778" s="41"/>
      <c r="CO778" s="41"/>
      <c r="CP778" s="41"/>
      <c r="CQ778" s="41"/>
      <c r="CR778" s="41"/>
      <c r="CS778" s="41"/>
      <c r="CT778" s="41"/>
      <c r="CU778" s="41"/>
      <c r="CV778" s="41"/>
      <c r="CW778" s="41"/>
      <c r="CX778" s="41"/>
      <c r="CY778" s="41"/>
      <c r="CZ778" s="41"/>
      <c r="DA778" s="41"/>
      <c r="DB778" s="41"/>
      <c r="DC778" s="41"/>
      <c r="DD778" s="41"/>
      <c r="DE778" s="41"/>
      <c r="DF778" s="41"/>
      <c r="DG778" s="41"/>
      <c r="DH778" s="41"/>
      <c r="DI778" s="41"/>
      <c r="DJ778" s="41"/>
      <c r="DK778" s="41"/>
    </row>
    <row r="779" spans="1:115" s="34" customFormat="1" ht="60" customHeight="1">
      <c r="A779" s="43"/>
      <c r="B779" s="4">
        <v>140</v>
      </c>
      <c r="C779" s="18" t="s">
        <v>1994</v>
      </c>
      <c r="D779" s="18" t="s">
        <v>1961</v>
      </c>
      <c r="E779" s="18" t="s">
        <v>1995</v>
      </c>
      <c r="F779" s="18" t="s">
        <v>1996</v>
      </c>
      <c r="G779" s="4" t="s">
        <v>1997</v>
      </c>
      <c r="H779" s="267">
        <f>1514+1610</f>
        <v>3124</v>
      </c>
      <c r="I779" s="267"/>
      <c r="J779" s="267"/>
      <c r="K779" s="20" t="s">
        <v>1469</v>
      </c>
      <c r="L779" s="18" t="s">
        <v>1998</v>
      </c>
      <c r="M779" s="4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1"/>
      <c r="BQ779" s="41"/>
      <c r="BR779" s="41"/>
      <c r="BS779" s="41"/>
      <c r="BT779" s="41"/>
      <c r="BU779" s="41"/>
      <c r="BV779" s="41"/>
      <c r="BW779" s="41"/>
      <c r="BX779" s="41"/>
      <c r="BY779" s="41"/>
      <c r="BZ779" s="41"/>
      <c r="CA779" s="41"/>
      <c r="CB779" s="41"/>
      <c r="CC779" s="41"/>
      <c r="CD779" s="41"/>
      <c r="CE779" s="41"/>
      <c r="CF779" s="41"/>
      <c r="CG779" s="41"/>
      <c r="CH779" s="41"/>
      <c r="CI779" s="41"/>
      <c r="CJ779" s="41"/>
      <c r="CK779" s="41"/>
      <c r="CL779" s="41"/>
      <c r="CM779" s="41"/>
      <c r="CN779" s="41"/>
      <c r="CO779" s="41"/>
      <c r="CP779" s="41"/>
      <c r="CQ779" s="41"/>
      <c r="CR779" s="41"/>
      <c r="CS779" s="41"/>
      <c r="CT779" s="41"/>
      <c r="CU779" s="41"/>
      <c r="CV779" s="41"/>
      <c r="CW779" s="41"/>
      <c r="CX779" s="41"/>
      <c r="CY779" s="41"/>
      <c r="CZ779" s="41"/>
      <c r="DA779" s="41"/>
      <c r="DB779" s="41"/>
      <c r="DC779" s="41"/>
      <c r="DD779" s="41"/>
      <c r="DE779" s="41"/>
      <c r="DF779" s="41"/>
      <c r="DG779" s="41"/>
      <c r="DH779" s="41"/>
      <c r="DI779" s="41"/>
      <c r="DJ779" s="41"/>
      <c r="DK779" s="41"/>
    </row>
    <row r="780" spans="1:115" s="34" customFormat="1" ht="60" customHeight="1">
      <c r="A780" s="43"/>
      <c r="B780" s="4">
        <v>141</v>
      </c>
      <c r="C780" s="18" t="s">
        <v>1999</v>
      </c>
      <c r="D780" s="18" t="s">
        <v>1961</v>
      </c>
      <c r="E780" s="18" t="s">
        <v>2000</v>
      </c>
      <c r="F780" s="18" t="s">
        <v>2001</v>
      </c>
      <c r="G780" s="4" t="s">
        <v>2002</v>
      </c>
      <c r="H780" s="267">
        <f>200+1400</f>
        <v>1600</v>
      </c>
      <c r="I780" s="267"/>
      <c r="J780" s="267"/>
      <c r="K780" s="20" t="s">
        <v>1469</v>
      </c>
      <c r="L780" s="18" t="s">
        <v>2003</v>
      </c>
      <c r="M780" s="4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  <c r="BF780" s="41"/>
      <c r="BG780" s="41"/>
      <c r="BH780" s="41"/>
      <c r="BI780" s="41"/>
      <c r="BJ780" s="41"/>
      <c r="BK780" s="41"/>
      <c r="BL780" s="41"/>
      <c r="BM780" s="41"/>
      <c r="BN780" s="41"/>
      <c r="BO780" s="41"/>
      <c r="BP780" s="41"/>
      <c r="BQ780" s="41"/>
      <c r="BR780" s="41"/>
      <c r="BS780" s="41"/>
      <c r="BT780" s="41"/>
      <c r="BU780" s="41"/>
      <c r="BV780" s="41"/>
      <c r="BW780" s="41"/>
      <c r="BX780" s="41"/>
      <c r="BY780" s="41"/>
      <c r="BZ780" s="41"/>
      <c r="CA780" s="41"/>
      <c r="CB780" s="41"/>
      <c r="CC780" s="41"/>
      <c r="CD780" s="41"/>
      <c r="CE780" s="41"/>
      <c r="CF780" s="41"/>
      <c r="CG780" s="41"/>
      <c r="CH780" s="41"/>
      <c r="CI780" s="41"/>
      <c r="CJ780" s="41"/>
      <c r="CK780" s="41"/>
      <c r="CL780" s="41"/>
      <c r="CM780" s="41"/>
      <c r="CN780" s="41"/>
      <c r="CO780" s="41"/>
      <c r="CP780" s="41"/>
      <c r="CQ780" s="41"/>
      <c r="CR780" s="41"/>
      <c r="CS780" s="41"/>
      <c r="CT780" s="41"/>
      <c r="CU780" s="41"/>
      <c r="CV780" s="41"/>
      <c r="CW780" s="41"/>
      <c r="CX780" s="41"/>
      <c r="CY780" s="41"/>
      <c r="CZ780" s="41"/>
      <c r="DA780" s="41"/>
      <c r="DB780" s="41"/>
      <c r="DC780" s="41"/>
      <c r="DD780" s="41"/>
      <c r="DE780" s="41"/>
      <c r="DF780" s="41"/>
      <c r="DG780" s="41"/>
      <c r="DH780" s="41"/>
      <c r="DI780" s="41"/>
      <c r="DJ780" s="41"/>
      <c r="DK780" s="41"/>
    </row>
    <row r="781" spans="1:115" s="34" customFormat="1" ht="60" customHeight="1">
      <c r="A781" s="43"/>
      <c r="B781" s="4">
        <v>142</v>
      </c>
      <c r="C781" s="18" t="s">
        <v>2004</v>
      </c>
      <c r="D781" s="18" t="s">
        <v>1961</v>
      </c>
      <c r="E781" s="18" t="s">
        <v>2005</v>
      </c>
      <c r="F781" s="18" t="s">
        <v>2006</v>
      </c>
      <c r="G781" s="4" t="s">
        <v>1984</v>
      </c>
      <c r="H781" s="267">
        <v>200</v>
      </c>
      <c r="I781" s="267"/>
      <c r="J781" s="267"/>
      <c r="K781" s="20" t="s">
        <v>1469</v>
      </c>
      <c r="L781" s="18" t="s">
        <v>2007</v>
      </c>
      <c r="M781" s="4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  <c r="BF781" s="41"/>
      <c r="BG781" s="41"/>
      <c r="BH781" s="41"/>
      <c r="BI781" s="41"/>
      <c r="BJ781" s="41"/>
      <c r="BK781" s="41"/>
      <c r="BL781" s="41"/>
      <c r="BM781" s="41"/>
      <c r="BN781" s="41"/>
      <c r="BO781" s="41"/>
      <c r="BP781" s="41"/>
      <c r="BQ781" s="41"/>
      <c r="BR781" s="41"/>
      <c r="BS781" s="41"/>
      <c r="BT781" s="41"/>
      <c r="BU781" s="41"/>
      <c r="BV781" s="41"/>
      <c r="BW781" s="41"/>
      <c r="BX781" s="41"/>
      <c r="BY781" s="41"/>
      <c r="BZ781" s="41"/>
      <c r="CA781" s="41"/>
      <c r="CB781" s="41"/>
      <c r="CC781" s="41"/>
      <c r="CD781" s="41"/>
      <c r="CE781" s="41"/>
      <c r="CF781" s="41"/>
      <c r="CG781" s="41"/>
      <c r="CH781" s="41"/>
      <c r="CI781" s="41"/>
      <c r="CJ781" s="41"/>
      <c r="CK781" s="41"/>
      <c r="CL781" s="41"/>
      <c r="CM781" s="41"/>
      <c r="CN781" s="41"/>
      <c r="CO781" s="41"/>
      <c r="CP781" s="41"/>
      <c r="CQ781" s="41"/>
      <c r="CR781" s="41"/>
      <c r="CS781" s="41"/>
      <c r="CT781" s="41"/>
      <c r="CU781" s="41"/>
      <c r="CV781" s="41"/>
      <c r="CW781" s="41"/>
      <c r="CX781" s="41"/>
      <c r="CY781" s="41"/>
      <c r="CZ781" s="41"/>
      <c r="DA781" s="41"/>
      <c r="DB781" s="41"/>
      <c r="DC781" s="41"/>
      <c r="DD781" s="41"/>
      <c r="DE781" s="41"/>
      <c r="DF781" s="41"/>
      <c r="DG781" s="41"/>
      <c r="DH781" s="41"/>
      <c r="DI781" s="41"/>
      <c r="DJ781" s="41"/>
      <c r="DK781" s="41"/>
    </row>
    <row r="782" spans="1:115" s="34" customFormat="1" ht="60" customHeight="1">
      <c r="A782" s="43"/>
      <c r="B782" s="4">
        <v>143</v>
      </c>
      <c r="C782" s="18" t="s">
        <v>1909</v>
      </c>
      <c r="D782" s="18" t="s">
        <v>1961</v>
      </c>
      <c r="E782" s="18" t="s">
        <v>2008</v>
      </c>
      <c r="F782" s="18" t="s">
        <v>2009</v>
      </c>
      <c r="G782" s="4" t="s">
        <v>2010</v>
      </c>
      <c r="H782" s="267">
        <v>5750</v>
      </c>
      <c r="I782" s="267"/>
      <c r="J782" s="267"/>
      <c r="K782" s="20" t="s">
        <v>1469</v>
      </c>
      <c r="L782" s="18" t="s">
        <v>2011</v>
      </c>
      <c r="M782" s="4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  <c r="BF782" s="41"/>
      <c r="BG782" s="41"/>
      <c r="BH782" s="41"/>
      <c r="BI782" s="41"/>
      <c r="BJ782" s="41"/>
      <c r="BK782" s="41"/>
      <c r="BL782" s="41"/>
      <c r="BM782" s="41"/>
      <c r="BN782" s="41"/>
      <c r="BO782" s="41"/>
      <c r="BP782" s="41"/>
      <c r="BQ782" s="41"/>
      <c r="BR782" s="41"/>
      <c r="BS782" s="41"/>
      <c r="BT782" s="41"/>
      <c r="BU782" s="41"/>
      <c r="BV782" s="41"/>
      <c r="BW782" s="41"/>
      <c r="BX782" s="41"/>
      <c r="BY782" s="41"/>
      <c r="BZ782" s="41"/>
      <c r="CA782" s="41"/>
      <c r="CB782" s="41"/>
      <c r="CC782" s="41"/>
      <c r="CD782" s="41"/>
      <c r="CE782" s="41"/>
      <c r="CF782" s="41"/>
      <c r="CG782" s="41"/>
      <c r="CH782" s="41"/>
      <c r="CI782" s="41"/>
      <c r="CJ782" s="41"/>
      <c r="CK782" s="41"/>
      <c r="CL782" s="41"/>
      <c r="CM782" s="41"/>
      <c r="CN782" s="41"/>
      <c r="CO782" s="41"/>
      <c r="CP782" s="41"/>
      <c r="CQ782" s="41"/>
      <c r="CR782" s="41"/>
      <c r="CS782" s="41"/>
      <c r="CT782" s="41"/>
      <c r="CU782" s="41"/>
      <c r="CV782" s="41"/>
      <c r="CW782" s="41"/>
      <c r="CX782" s="41"/>
      <c r="CY782" s="41"/>
      <c r="CZ782" s="41"/>
      <c r="DA782" s="41"/>
      <c r="DB782" s="41"/>
      <c r="DC782" s="41"/>
      <c r="DD782" s="41"/>
      <c r="DE782" s="41"/>
      <c r="DF782" s="41"/>
      <c r="DG782" s="41"/>
      <c r="DH782" s="41"/>
      <c r="DI782" s="41"/>
      <c r="DJ782" s="41"/>
      <c r="DK782" s="41"/>
    </row>
    <row r="783" spans="1:115" s="34" customFormat="1" ht="60" customHeight="1">
      <c r="A783" s="43"/>
      <c r="B783" s="4">
        <v>144</v>
      </c>
      <c r="C783" s="18" t="s">
        <v>2012</v>
      </c>
      <c r="D783" s="18" t="s">
        <v>1961</v>
      </c>
      <c r="E783" s="18" t="s">
        <v>2013</v>
      </c>
      <c r="F783" s="18" t="s">
        <v>2014</v>
      </c>
      <c r="G783" s="4" t="s">
        <v>2015</v>
      </c>
      <c r="H783" s="267">
        <f>1463+5000+9367</f>
        <v>15830</v>
      </c>
      <c r="I783" s="267"/>
      <c r="J783" s="267"/>
      <c r="K783" s="20" t="s">
        <v>1469</v>
      </c>
      <c r="L783" s="18" t="s">
        <v>2016</v>
      </c>
      <c r="M783" s="4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  <c r="BF783" s="41"/>
      <c r="BG783" s="41"/>
      <c r="BH783" s="41"/>
      <c r="BI783" s="41"/>
      <c r="BJ783" s="41"/>
      <c r="BK783" s="41"/>
      <c r="BL783" s="41"/>
      <c r="BM783" s="41"/>
      <c r="BN783" s="41"/>
      <c r="BO783" s="41"/>
      <c r="BP783" s="41"/>
      <c r="BQ783" s="41"/>
      <c r="BR783" s="41"/>
      <c r="BS783" s="41"/>
      <c r="BT783" s="41"/>
      <c r="BU783" s="41"/>
      <c r="BV783" s="41"/>
      <c r="BW783" s="41"/>
      <c r="BX783" s="41"/>
      <c r="BY783" s="41"/>
      <c r="BZ783" s="41"/>
      <c r="CA783" s="41"/>
      <c r="CB783" s="41"/>
      <c r="CC783" s="41"/>
      <c r="CD783" s="41"/>
      <c r="CE783" s="41"/>
      <c r="CF783" s="41"/>
      <c r="CG783" s="41"/>
      <c r="CH783" s="41"/>
      <c r="CI783" s="41"/>
      <c r="CJ783" s="41"/>
      <c r="CK783" s="41"/>
      <c r="CL783" s="41"/>
      <c r="CM783" s="41"/>
      <c r="CN783" s="41"/>
      <c r="CO783" s="41"/>
      <c r="CP783" s="41"/>
      <c r="CQ783" s="41"/>
      <c r="CR783" s="41"/>
      <c r="CS783" s="41"/>
      <c r="CT783" s="41"/>
      <c r="CU783" s="41"/>
      <c r="CV783" s="41"/>
      <c r="CW783" s="41"/>
      <c r="CX783" s="41"/>
      <c r="CY783" s="41"/>
      <c r="CZ783" s="41"/>
      <c r="DA783" s="41"/>
      <c r="DB783" s="41"/>
      <c r="DC783" s="41"/>
      <c r="DD783" s="41"/>
      <c r="DE783" s="41"/>
      <c r="DF783" s="41"/>
      <c r="DG783" s="41"/>
      <c r="DH783" s="41"/>
      <c r="DI783" s="41"/>
      <c r="DJ783" s="41"/>
      <c r="DK783" s="41"/>
    </row>
    <row r="784" spans="1:115" s="34" customFormat="1" ht="60" customHeight="1">
      <c r="A784" s="43"/>
      <c r="B784" s="4">
        <v>145</v>
      </c>
      <c r="C784" s="18" t="s">
        <v>2017</v>
      </c>
      <c r="D784" s="18" t="s">
        <v>1961</v>
      </c>
      <c r="E784" s="18" t="s">
        <v>2018</v>
      </c>
      <c r="F784" s="18" t="s">
        <v>2019</v>
      </c>
      <c r="G784" s="4" t="s">
        <v>2020</v>
      </c>
      <c r="H784" s="267">
        <v>400</v>
      </c>
      <c r="I784" s="267"/>
      <c r="J784" s="267"/>
      <c r="K784" s="20" t="s">
        <v>1469</v>
      </c>
      <c r="L784" s="18" t="s">
        <v>2021</v>
      </c>
      <c r="M784" s="4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  <c r="BF784" s="41"/>
      <c r="BG784" s="41"/>
      <c r="BH784" s="41"/>
      <c r="BI784" s="41"/>
      <c r="BJ784" s="41"/>
      <c r="BK784" s="41"/>
      <c r="BL784" s="41"/>
      <c r="BM784" s="41"/>
      <c r="BN784" s="41"/>
      <c r="BO784" s="41"/>
      <c r="BP784" s="41"/>
      <c r="BQ784" s="41"/>
      <c r="BR784" s="41"/>
      <c r="BS784" s="41"/>
      <c r="BT784" s="41"/>
      <c r="BU784" s="41"/>
      <c r="BV784" s="41"/>
      <c r="BW784" s="41"/>
      <c r="BX784" s="41"/>
      <c r="BY784" s="41"/>
      <c r="BZ784" s="41"/>
      <c r="CA784" s="41"/>
      <c r="CB784" s="41"/>
      <c r="CC784" s="41"/>
      <c r="CD784" s="41"/>
      <c r="CE784" s="41"/>
      <c r="CF784" s="41"/>
      <c r="CG784" s="41"/>
      <c r="CH784" s="41"/>
      <c r="CI784" s="41"/>
      <c r="CJ784" s="41"/>
      <c r="CK784" s="41"/>
      <c r="CL784" s="41"/>
      <c r="CM784" s="41"/>
      <c r="CN784" s="41"/>
      <c r="CO784" s="41"/>
      <c r="CP784" s="41"/>
      <c r="CQ784" s="41"/>
      <c r="CR784" s="41"/>
      <c r="CS784" s="41"/>
      <c r="CT784" s="41"/>
      <c r="CU784" s="41"/>
      <c r="CV784" s="41"/>
      <c r="CW784" s="41"/>
      <c r="CX784" s="41"/>
      <c r="CY784" s="41"/>
      <c r="CZ784" s="41"/>
      <c r="DA784" s="41"/>
      <c r="DB784" s="41"/>
      <c r="DC784" s="41"/>
      <c r="DD784" s="41"/>
      <c r="DE784" s="41"/>
      <c r="DF784" s="41"/>
      <c r="DG784" s="41"/>
      <c r="DH784" s="41"/>
      <c r="DI784" s="41"/>
      <c r="DJ784" s="41"/>
      <c r="DK784" s="41"/>
    </row>
    <row r="785" spans="1:115" s="34" customFormat="1" ht="60" customHeight="1">
      <c r="A785" s="43"/>
      <c r="B785" s="4">
        <v>146</v>
      </c>
      <c r="C785" s="18" t="s">
        <v>2022</v>
      </c>
      <c r="D785" s="18" t="s">
        <v>1961</v>
      </c>
      <c r="E785" s="18" t="s">
        <v>2023</v>
      </c>
      <c r="F785" s="18" t="s">
        <v>2024</v>
      </c>
      <c r="G785" s="4" t="s">
        <v>2025</v>
      </c>
      <c r="H785" s="267">
        <v>400</v>
      </c>
      <c r="I785" s="267"/>
      <c r="J785" s="267"/>
      <c r="K785" s="20" t="s">
        <v>1469</v>
      </c>
      <c r="L785" s="18" t="s">
        <v>2026</v>
      </c>
      <c r="M785" s="4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  <c r="BF785" s="41"/>
      <c r="BG785" s="41"/>
      <c r="BH785" s="41"/>
      <c r="BI785" s="41"/>
      <c r="BJ785" s="41"/>
      <c r="BK785" s="41"/>
      <c r="BL785" s="41"/>
      <c r="BM785" s="41"/>
      <c r="BN785" s="41"/>
      <c r="BO785" s="41"/>
      <c r="BP785" s="41"/>
      <c r="BQ785" s="41"/>
      <c r="BR785" s="41"/>
      <c r="BS785" s="41"/>
      <c r="BT785" s="41"/>
      <c r="BU785" s="41"/>
      <c r="BV785" s="41"/>
      <c r="BW785" s="41"/>
      <c r="BX785" s="41"/>
      <c r="BY785" s="41"/>
      <c r="BZ785" s="41"/>
      <c r="CA785" s="41"/>
      <c r="CB785" s="41"/>
      <c r="CC785" s="41"/>
      <c r="CD785" s="41"/>
      <c r="CE785" s="41"/>
      <c r="CF785" s="41"/>
      <c r="CG785" s="41"/>
      <c r="CH785" s="41"/>
      <c r="CI785" s="41"/>
      <c r="CJ785" s="41"/>
      <c r="CK785" s="41"/>
      <c r="CL785" s="41"/>
      <c r="CM785" s="41"/>
      <c r="CN785" s="41"/>
      <c r="CO785" s="41"/>
      <c r="CP785" s="41"/>
      <c r="CQ785" s="41"/>
      <c r="CR785" s="41"/>
      <c r="CS785" s="41"/>
      <c r="CT785" s="41"/>
      <c r="CU785" s="41"/>
      <c r="CV785" s="41"/>
      <c r="CW785" s="41"/>
      <c r="CX785" s="41"/>
      <c r="CY785" s="41"/>
      <c r="CZ785" s="41"/>
      <c r="DA785" s="41"/>
      <c r="DB785" s="41"/>
      <c r="DC785" s="41"/>
      <c r="DD785" s="41"/>
      <c r="DE785" s="41"/>
      <c r="DF785" s="41"/>
      <c r="DG785" s="41"/>
      <c r="DH785" s="41"/>
      <c r="DI785" s="41"/>
      <c r="DJ785" s="41"/>
      <c r="DK785" s="41"/>
    </row>
    <row r="786" spans="1:115" s="34" customFormat="1" ht="60" customHeight="1">
      <c r="A786" s="43"/>
      <c r="B786" s="4">
        <v>147</v>
      </c>
      <c r="C786" s="18" t="s">
        <v>2027</v>
      </c>
      <c r="D786" s="18" t="s">
        <v>1961</v>
      </c>
      <c r="E786" s="18" t="s">
        <v>2028</v>
      </c>
      <c r="F786" s="18" t="s">
        <v>2029</v>
      </c>
      <c r="G786" s="4" t="s">
        <v>1984</v>
      </c>
      <c r="H786" s="267">
        <v>200</v>
      </c>
      <c r="I786" s="267"/>
      <c r="J786" s="267"/>
      <c r="K786" s="20" t="s">
        <v>1469</v>
      </c>
      <c r="L786" s="18" t="s">
        <v>2030</v>
      </c>
      <c r="M786" s="4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1"/>
      <c r="BQ786" s="41"/>
      <c r="BR786" s="41"/>
      <c r="BS786" s="41"/>
      <c r="BT786" s="41"/>
      <c r="BU786" s="41"/>
      <c r="BV786" s="41"/>
      <c r="BW786" s="41"/>
      <c r="BX786" s="41"/>
      <c r="BY786" s="41"/>
      <c r="BZ786" s="41"/>
      <c r="CA786" s="41"/>
      <c r="CB786" s="41"/>
      <c r="CC786" s="41"/>
      <c r="CD786" s="41"/>
      <c r="CE786" s="41"/>
      <c r="CF786" s="41"/>
      <c r="CG786" s="41"/>
      <c r="CH786" s="41"/>
      <c r="CI786" s="41"/>
      <c r="CJ786" s="41"/>
      <c r="CK786" s="41"/>
      <c r="CL786" s="41"/>
      <c r="CM786" s="41"/>
      <c r="CN786" s="41"/>
      <c r="CO786" s="41"/>
      <c r="CP786" s="41"/>
      <c r="CQ786" s="41"/>
      <c r="CR786" s="41"/>
      <c r="CS786" s="41"/>
      <c r="CT786" s="41"/>
      <c r="CU786" s="41"/>
      <c r="CV786" s="41"/>
      <c r="CW786" s="41"/>
      <c r="CX786" s="41"/>
      <c r="CY786" s="41"/>
      <c r="CZ786" s="41"/>
      <c r="DA786" s="41"/>
      <c r="DB786" s="41"/>
      <c r="DC786" s="41"/>
      <c r="DD786" s="41"/>
      <c r="DE786" s="41"/>
      <c r="DF786" s="41"/>
      <c r="DG786" s="41"/>
      <c r="DH786" s="41"/>
      <c r="DI786" s="41"/>
      <c r="DJ786" s="41"/>
      <c r="DK786" s="41"/>
    </row>
    <row r="787" spans="1:115" s="34" customFormat="1" ht="60" customHeight="1">
      <c r="A787" s="43"/>
      <c r="B787" s="4">
        <v>148</v>
      </c>
      <c r="C787" s="18" t="s">
        <v>2031</v>
      </c>
      <c r="D787" s="18" t="s">
        <v>1961</v>
      </c>
      <c r="E787" s="18" t="s">
        <v>2032</v>
      </c>
      <c r="F787" s="18" t="s">
        <v>2033</v>
      </c>
      <c r="G787" s="4" t="s">
        <v>1758</v>
      </c>
      <c r="H787" s="267">
        <v>200</v>
      </c>
      <c r="I787" s="267"/>
      <c r="J787" s="267"/>
      <c r="K787" s="20" t="s">
        <v>1469</v>
      </c>
      <c r="L787" s="18" t="s">
        <v>2034</v>
      </c>
      <c r="M787" s="4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  <c r="BF787" s="41"/>
      <c r="BG787" s="41"/>
      <c r="BH787" s="41"/>
      <c r="BI787" s="41"/>
      <c r="BJ787" s="41"/>
      <c r="BK787" s="41"/>
      <c r="BL787" s="41"/>
      <c r="BM787" s="41"/>
      <c r="BN787" s="41"/>
      <c r="BO787" s="41"/>
      <c r="BP787" s="41"/>
      <c r="BQ787" s="41"/>
      <c r="BR787" s="41"/>
      <c r="BS787" s="41"/>
      <c r="BT787" s="41"/>
      <c r="BU787" s="41"/>
      <c r="BV787" s="41"/>
      <c r="BW787" s="41"/>
      <c r="BX787" s="41"/>
      <c r="BY787" s="41"/>
      <c r="BZ787" s="41"/>
      <c r="CA787" s="41"/>
      <c r="CB787" s="41"/>
      <c r="CC787" s="41"/>
      <c r="CD787" s="41"/>
      <c r="CE787" s="41"/>
      <c r="CF787" s="41"/>
      <c r="CG787" s="41"/>
      <c r="CH787" s="41"/>
      <c r="CI787" s="41"/>
      <c r="CJ787" s="41"/>
      <c r="CK787" s="41"/>
      <c r="CL787" s="41"/>
      <c r="CM787" s="41"/>
      <c r="CN787" s="41"/>
      <c r="CO787" s="41"/>
      <c r="CP787" s="41"/>
      <c r="CQ787" s="41"/>
      <c r="CR787" s="41"/>
      <c r="CS787" s="41"/>
      <c r="CT787" s="41"/>
      <c r="CU787" s="41"/>
      <c r="CV787" s="41"/>
      <c r="CW787" s="41"/>
      <c r="CX787" s="41"/>
      <c r="CY787" s="41"/>
      <c r="CZ787" s="41"/>
      <c r="DA787" s="41"/>
      <c r="DB787" s="41"/>
      <c r="DC787" s="41"/>
      <c r="DD787" s="41"/>
      <c r="DE787" s="41"/>
      <c r="DF787" s="41"/>
      <c r="DG787" s="41"/>
      <c r="DH787" s="41"/>
      <c r="DI787" s="41"/>
      <c r="DJ787" s="41"/>
      <c r="DK787" s="41"/>
    </row>
    <row r="788" spans="1:115" s="34" customFormat="1" ht="60" customHeight="1">
      <c r="A788" s="43"/>
      <c r="B788" s="4">
        <v>149</v>
      </c>
      <c r="C788" s="18" t="s">
        <v>2035</v>
      </c>
      <c r="D788" s="18" t="s">
        <v>1961</v>
      </c>
      <c r="E788" s="18" t="s">
        <v>2036</v>
      </c>
      <c r="F788" s="18" t="s">
        <v>2037</v>
      </c>
      <c r="G788" s="4" t="s">
        <v>1984</v>
      </c>
      <c r="H788" s="267">
        <v>200</v>
      </c>
      <c r="I788" s="267"/>
      <c r="J788" s="267"/>
      <c r="K788" s="20" t="s">
        <v>1469</v>
      </c>
      <c r="L788" s="18" t="s">
        <v>2038</v>
      </c>
      <c r="M788" s="4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1"/>
      <c r="BQ788" s="41"/>
      <c r="BR788" s="41"/>
      <c r="BS788" s="41"/>
      <c r="BT788" s="41"/>
      <c r="BU788" s="41"/>
      <c r="BV788" s="41"/>
      <c r="BW788" s="41"/>
      <c r="BX788" s="41"/>
      <c r="BY788" s="41"/>
      <c r="BZ788" s="41"/>
      <c r="CA788" s="41"/>
      <c r="CB788" s="41"/>
      <c r="CC788" s="41"/>
      <c r="CD788" s="41"/>
      <c r="CE788" s="41"/>
      <c r="CF788" s="41"/>
      <c r="CG788" s="41"/>
      <c r="CH788" s="41"/>
      <c r="CI788" s="41"/>
      <c r="CJ788" s="41"/>
      <c r="CK788" s="41"/>
      <c r="CL788" s="41"/>
      <c r="CM788" s="41"/>
      <c r="CN788" s="41"/>
      <c r="CO788" s="41"/>
      <c r="CP788" s="41"/>
      <c r="CQ788" s="41"/>
      <c r="CR788" s="41"/>
      <c r="CS788" s="41"/>
      <c r="CT788" s="41"/>
      <c r="CU788" s="41"/>
      <c r="CV788" s="41"/>
      <c r="CW788" s="41"/>
      <c r="CX788" s="41"/>
      <c r="CY788" s="41"/>
      <c r="CZ788" s="41"/>
      <c r="DA788" s="41"/>
      <c r="DB788" s="41"/>
      <c r="DC788" s="41"/>
      <c r="DD788" s="41"/>
      <c r="DE788" s="41"/>
      <c r="DF788" s="41"/>
      <c r="DG788" s="41"/>
      <c r="DH788" s="41"/>
      <c r="DI788" s="41"/>
      <c r="DJ788" s="41"/>
      <c r="DK788" s="41"/>
    </row>
    <row r="789" spans="1:115" s="34" customFormat="1" ht="60" customHeight="1">
      <c r="A789" s="43"/>
      <c r="B789" s="4">
        <v>150</v>
      </c>
      <c r="C789" s="18" t="s">
        <v>1976</v>
      </c>
      <c r="D789" s="18" t="s">
        <v>1961</v>
      </c>
      <c r="E789" s="18" t="s">
        <v>2039</v>
      </c>
      <c r="F789" s="18" t="s">
        <v>2040</v>
      </c>
      <c r="G789" s="4" t="s">
        <v>2041</v>
      </c>
      <c r="H789" s="267">
        <v>1875</v>
      </c>
      <c r="I789" s="267"/>
      <c r="J789" s="267"/>
      <c r="K789" s="20" t="s">
        <v>1469</v>
      </c>
      <c r="L789" s="18" t="s">
        <v>2042</v>
      </c>
      <c r="M789" s="4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1"/>
      <c r="BQ789" s="41"/>
      <c r="BR789" s="41"/>
      <c r="BS789" s="41"/>
      <c r="BT789" s="41"/>
      <c r="BU789" s="41"/>
      <c r="BV789" s="41"/>
      <c r="BW789" s="41"/>
      <c r="BX789" s="41"/>
      <c r="BY789" s="41"/>
      <c r="BZ789" s="41"/>
      <c r="CA789" s="41"/>
      <c r="CB789" s="41"/>
      <c r="CC789" s="41"/>
      <c r="CD789" s="41"/>
      <c r="CE789" s="41"/>
      <c r="CF789" s="41"/>
      <c r="CG789" s="41"/>
      <c r="CH789" s="41"/>
      <c r="CI789" s="41"/>
      <c r="CJ789" s="41"/>
      <c r="CK789" s="41"/>
      <c r="CL789" s="41"/>
      <c r="CM789" s="41"/>
      <c r="CN789" s="41"/>
      <c r="CO789" s="41"/>
      <c r="CP789" s="41"/>
      <c r="CQ789" s="41"/>
      <c r="CR789" s="41"/>
      <c r="CS789" s="41"/>
      <c r="CT789" s="41"/>
      <c r="CU789" s="41"/>
      <c r="CV789" s="41"/>
      <c r="CW789" s="41"/>
      <c r="CX789" s="41"/>
      <c r="CY789" s="41"/>
      <c r="CZ789" s="41"/>
      <c r="DA789" s="41"/>
      <c r="DB789" s="41"/>
      <c r="DC789" s="41"/>
      <c r="DD789" s="41"/>
      <c r="DE789" s="41"/>
      <c r="DF789" s="41"/>
      <c r="DG789" s="41"/>
      <c r="DH789" s="41"/>
      <c r="DI789" s="41"/>
      <c r="DJ789" s="41"/>
      <c r="DK789" s="41"/>
    </row>
    <row r="790" spans="1:115" s="34" customFormat="1" ht="60" customHeight="1">
      <c r="A790" s="43"/>
      <c r="B790" s="4">
        <v>151</v>
      </c>
      <c r="C790" s="18" t="s">
        <v>1976</v>
      </c>
      <c r="D790" s="18" t="s">
        <v>1961</v>
      </c>
      <c r="E790" s="18" t="s">
        <v>2043</v>
      </c>
      <c r="F790" s="18" t="s">
        <v>2044</v>
      </c>
      <c r="G790" s="4" t="s">
        <v>2045</v>
      </c>
      <c r="H790" s="267">
        <v>4920</v>
      </c>
      <c r="I790" s="267"/>
      <c r="J790" s="267"/>
      <c r="K790" s="20" t="s">
        <v>1469</v>
      </c>
      <c r="L790" s="18" t="s">
        <v>2046</v>
      </c>
      <c r="M790" s="4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1"/>
      <c r="BQ790" s="41"/>
      <c r="BR790" s="41"/>
      <c r="BS790" s="41"/>
      <c r="BT790" s="41"/>
      <c r="BU790" s="41"/>
      <c r="BV790" s="41"/>
      <c r="BW790" s="41"/>
      <c r="BX790" s="41"/>
      <c r="BY790" s="41"/>
      <c r="BZ790" s="41"/>
      <c r="CA790" s="41"/>
      <c r="CB790" s="41"/>
      <c r="CC790" s="41"/>
      <c r="CD790" s="41"/>
      <c r="CE790" s="41"/>
      <c r="CF790" s="41"/>
      <c r="CG790" s="41"/>
      <c r="CH790" s="41"/>
      <c r="CI790" s="41"/>
      <c r="CJ790" s="41"/>
      <c r="CK790" s="41"/>
      <c r="CL790" s="41"/>
      <c r="CM790" s="41"/>
      <c r="CN790" s="41"/>
      <c r="CO790" s="41"/>
      <c r="CP790" s="41"/>
      <c r="CQ790" s="41"/>
      <c r="CR790" s="41"/>
      <c r="CS790" s="41"/>
      <c r="CT790" s="41"/>
      <c r="CU790" s="41"/>
      <c r="CV790" s="41"/>
      <c r="CW790" s="41"/>
      <c r="CX790" s="41"/>
      <c r="CY790" s="41"/>
      <c r="CZ790" s="41"/>
      <c r="DA790" s="41"/>
      <c r="DB790" s="41"/>
      <c r="DC790" s="41"/>
      <c r="DD790" s="41"/>
      <c r="DE790" s="41"/>
      <c r="DF790" s="41"/>
      <c r="DG790" s="41"/>
      <c r="DH790" s="41"/>
      <c r="DI790" s="41"/>
      <c r="DJ790" s="41"/>
      <c r="DK790" s="41"/>
    </row>
    <row r="791" spans="1:115" s="34" customFormat="1" ht="60" customHeight="1">
      <c r="A791" s="43"/>
      <c r="B791" s="4">
        <v>152</v>
      </c>
      <c r="C791" s="18" t="s">
        <v>2004</v>
      </c>
      <c r="D791" s="18" t="s">
        <v>1961</v>
      </c>
      <c r="E791" s="18" t="s">
        <v>2047</v>
      </c>
      <c r="F791" s="18" t="s">
        <v>2048</v>
      </c>
      <c r="G791" s="4" t="s">
        <v>2049</v>
      </c>
      <c r="H791" s="267">
        <f>200*2+66</f>
        <v>466</v>
      </c>
      <c r="I791" s="267"/>
      <c r="J791" s="267"/>
      <c r="K791" s="20" t="s">
        <v>1469</v>
      </c>
      <c r="L791" s="18" t="s">
        <v>2050</v>
      </c>
      <c r="M791" s="4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  <c r="BW791" s="41"/>
      <c r="BX791" s="41"/>
      <c r="BY791" s="41"/>
      <c r="BZ791" s="41"/>
      <c r="CA791" s="41"/>
      <c r="CB791" s="41"/>
      <c r="CC791" s="41"/>
      <c r="CD791" s="41"/>
      <c r="CE791" s="41"/>
      <c r="CF791" s="41"/>
      <c r="CG791" s="41"/>
      <c r="CH791" s="41"/>
      <c r="CI791" s="41"/>
      <c r="CJ791" s="41"/>
      <c r="CK791" s="41"/>
      <c r="CL791" s="41"/>
      <c r="CM791" s="41"/>
      <c r="CN791" s="41"/>
      <c r="CO791" s="41"/>
      <c r="CP791" s="41"/>
      <c r="CQ791" s="41"/>
      <c r="CR791" s="41"/>
      <c r="CS791" s="41"/>
      <c r="CT791" s="41"/>
      <c r="CU791" s="41"/>
      <c r="CV791" s="41"/>
      <c r="CW791" s="41"/>
      <c r="CX791" s="41"/>
      <c r="CY791" s="41"/>
      <c r="CZ791" s="41"/>
      <c r="DA791" s="41"/>
      <c r="DB791" s="41"/>
      <c r="DC791" s="41"/>
      <c r="DD791" s="41"/>
      <c r="DE791" s="41"/>
      <c r="DF791" s="41"/>
      <c r="DG791" s="41"/>
      <c r="DH791" s="41"/>
      <c r="DI791" s="41"/>
      <c r="DJ791" s="41"/>
      <c r="DK791" s="41"/>
    </row>
    <row r="792" spans="1:115" s="34" customFormat="1" ht="60" customHeight="1">
      <c r="A792" s="43"/>
      <c r="B792" s="4">
        <v>153</v>
      </c>
      <c r="C792" s="18" t="s">
        <v>2051</v>
      </c>
      <c r="D792" s="18" t="s">
        <v>2052</v>
      </c>
      <c r="E792" s="18" t="s">
        <v>2053</v>
      </c>
      <c r="F792" s="18" t="s">
        <v>2054</v>
      </c>
      <c r="G792" s="4" t="s">
        <v>2055</v>
      </c>
      <c r="H792" s="267">
        <f>5000+100</f>
        <v>5100</v>
      </c>
      <c r="I792" s="267"/>
      <c r="J792" s="267"/>
      <c r="K792" s="20" t="s">
        <v>2056</v>
      </c>
      <c r="L792" s="18" t="s">
        <v>2057</v>
      </c>
      <c r="M792" s="4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1"/>
      <c r="BQ792" s="41"/>
      <c r="BR792" s="41"/>
      <c r="BS792" s="41"/>
      <c r="BT792" s="41"/>
      <c r="BU792" s="41"/>
      <c r="BV792" s="41"/>
      <c r="BW792" s="41"/>
      <c r="BX792" s="41"/>
      <c r="BY792" s="41"/>
      <c r="BZ792" s="41"/>
      <c r="CA792" s="41"/>
      <c r="CB792" s="41"/>
      <c r="CC792" s="41"/>
      <c r="CD792" s="41"/>
      <c r="CE792" s="41"/>
      <c r="CF792" s="41"/>
      <c r="CG792" s="41"/>
      <c r="CH792" s="41"/>
      <c r="CI792" s="41"/>
      <c r="CJ792" s="41"/>
      <c r="CK792" s="41"/>
      <c r="CL792" s="41"/>
      <c r="CM792" s="41"/>
      <c r="CN792" s="41"/>
      <c r="CO792" s="41"/>
      <c r="CP792" s="41"/>
      <c r="CQ792" s="41"/>
      <c r="CR792" s="41"/>
      <c r="CS792" s="41"/>
      <c r="CT792" s="41"/>
      <c r="CU792" s="41"/>
      <c r="CV792" s="41"/>
      <c r="CW792" s="41"/>
      <c r="CX792" s="41"/>
      <c r="CY792" s="41"/>
      <c r="CZ792" s="41"/>
      <c r="DA792" s="41"/>
      <c r="DB792" s="41"/>
      <c r="DC792" s="41"/>
      <c r="DD792" s="41"/>
      <c r="DE792" s="41"/>
      <c r="DF792" s="41"/>
      <c r="DG792" s="41"/>
      <c r="DH792" s="41"/>
      <c r="DI792" s="41"/>
      <c r="DJ792" s="41"/>
      <c r="DK792" s="41"/>
    </row>
    <row r="793" spans="1:115" s="34" customFormat="1" ht="60" customHeight="1">
      <c r="A793" s="43"/>
      <c r="B793" s="4">
        <v>154</v>
      </c>
      <c r="C793" s="18" t="s">
        <v>2058</v>
      </c>
      <c r="D793" s="18" t="s">
        <v>2052</v>
      </c>
      <c r="E793" s="18" t="s">
        <v>2059</v>
      </c>
      <c r="F793" s="18" t="s">
        <v>2060</v>
      </c>
      <c r="G793" s="4" t="s">
        <v>2061</v>
      </c>
      <c r="H793" s="267">
        <v>10450</v>
      </c>
      <c r="I793" s="267"/>
      <c r="J793" s="267"/>
      <c r="K793" s="20" t="s">
        <v>2062</v>
      </c>
      <c r="L793" s="18" t="s">
        <v>2063</v>
      </c>
      <c r="M793" s="4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1"/>
      <c r="BQ793" s="41"/>
      <c r="BR793" s="41"/>
      <c r="BS793" s="41"/>
      <c r="BT793" s="41"/>
      <c r="BU793" s="41"/>
      <c r="BV793" s="41"/>
      <c r="BW793" s="41"/>
      <c r="BX793" s="41"/>
      <c r="BY793" s="41"/>
      <c r="BZ793" s="41"/>
      <c r="CA793" s="41"/>
      <c r="CB793" s="41"/>
      <c r="CC793" s="41"/>
      <c r="CD793" s="41"/>
      <c r="CE793" s="41"/>
      <c r="CF793" s="41"/>
      <c r="CG793" s="41"/>
      <c r="CH793" s="41"/>
      <c r="CI793" s="41"/>
      <c r="CJ793" s="41"/>
      <c r="CK793" s="41"/>
      <c r="CL793" s="41"/>
      <c r="CM793" s="41"/>
      <c r="CN793" s="41"/>
      <c r="CO793" s="41"/>
      <c r="CP793" s="41"/>
      <c r="CQ793" s="41"/>
      <c r="CR793" s="41"/>
      <c r="CS793" s="41"/>
      <c r="CT793" s="41"/>
      <c r="CU793" s="41"/>
      <c r="CV793" s="41"/>
      <c r="CW793" s="41"/>
      <c r="CX793" s="41"/>
      <c r="CY793" s="41"/>
      <c r="CZ793" s="41"/>
      <c r="DA793" s="41"/>
      <c r="DB793" s="41"/>
      <c r="DC793" s="41"/>
      <c r="DD793" s="41"/>
      <c r="DE793" s="41"/>
      <c r="DF793" s="41"/>
      <c r="DG793" s="41"/>
      <c r="DH793" s="41"/>
      <c r="DI793" s="41"/>
      <c r="DJ793" s="41"/>
      <c r="DK793" s="41"/>
    </row>
    <row r="794" spans="1:115" s="34" customFormat="1" ht="60" customHeight="1">
      <c r="A794" s="43"/>
      <c r="B794" s="4">
        <v>155</v>
      </c>
      <c r="C794" s="18" t="s">
        <v>2064</v>
      </c>
      <c r="D794" s="18" t="s">
        <v>2052</v>
      </c>
      <c r="E794" s="18" t="s">
        <v>2065</v>
      </c>
      <c r="F794" s="18" t="s">
        <v>2066</v>
      </c>
      <c r="G794" s="4" t="s">
        <v>1202</v>
      </c>
      <c r="H794" s="267">
        <v>5000</v>
      </c>
      <c r="I794" s="267"/>
      <c r="J794" s="267"/>
      <c r="K794" s="20" t="s">
        <v>2067</v>
      </c>
      <c r="L794" s="18" t="s">
        <v>2068</v>
      </c>
      <c r="M794" s="4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1"/>
      <c r="BQ794" s="41"/>
      <c r="BR794" s="41"/>
      <c r="BS794" s="41"/>
      <c r="BT794" s="41"/>
      <c r="BU794" s="41"/>
      <c r="BV794" s="41"/>
      <c r="BW794" s="41"/>
      <c r="BX794" s="41"/>
      <c r="BY794" s="41"/>
      <c r="BZ794" s="41"/>
      <c r="CA794" s="41"/>
      <c r="CB794" s="41"/>
      <c r="CC794" s="41"/>
      <c r="CD794" s="41"/>
      <c r="CE794" s="41"/>
      <c r="CF794" s="41"/>
      <c r="CG794" s="41"/>
      <c r="CH794" s="41"/>
      <c r="CI794" s="41"/>
      <c r="CJ794" s="41"/>
      <c r="CK794" s="41"/>
      <c r="CL794" s="41"/>
      <c r="CM794" s="41"/>
      <c r="CN794" s="41"/>
      <c r="CO794" s="41"/>
      <c r="CP794" s="41"/>
      <c r="CQ794" s="41"/>
      <c r="CR794" s="41"/>
      <c r="CS794" s="41"/>
      <c r="CT794" s="41"/>
      <c r="CU794" s="41"/>
      <c r="CV794" s="41"/>
      <c r="CW794" s="41"/>
      <c r="CX794" s="41"/>
      <c r="CY794" s="41"/>
      <c r="CZ794" s="41"/>
      <c r="DA794" s="41"/>
      <c r="DB794" s="41"/>
      <c r="DC794" s="41"/>
      <c r="DD794" s="41"/>
      <c r="DE794" s="41"/>
      <c r="DF794" s="41"/>
      <c r="DG794" s="41"/>
      <c r="DH794" s="41"/>
      <c r="DI794" s="41"/>
      <c r="DJ794" s="41"/>
      <c r="DK794" s="41"/>
    </row>
    <row r="795" spans="1:115" s="34" customFormat="1" ht="60" customHeight="1">
      <c r="A795" s="43"/>
      <c r="B795" s="4">
        <v>156</v>
      </c>
      <c r="C795" s="18" t="s">
        <v>2069</v>
      </c>
      <c r="D795" s="18" t="s">
        <v>2052</v>
      </c>
      <c r="E795" s="18" t="s">
        <v>2070</v>
      </c>
      <c r="F795" s="18" t="s">
        <v>2071</v>
      </c>
      <c r="G795" s="4" t="s">
        <v>1984</v>
      </c>
      <c r="H795" s="267">
        <v>200</v>
      </c>
      <c r="I795" s="267"/>
      <c r="J795" s="267"/>
      <c r="K795" s="20" t="s">
        <v>2072</v>
      </c>
      <c r="L795" s="18" t="s">
        <v>2073</v>
      </c>
      <c r="M795" s="4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  <c r="BT795" s="41"/>
      <c r="BU795" s="41"/>
      <c r="BV795" s="41"/>
      <c r="BW795" s="41"/>
      <c r="BX795" s="41"/>
      <c r="BY795" s="41"/>
      <c r="BZ795" s="41"/>
      <c r="CA795" s="41"/>
      <c r="CB795" s="41"/>
      <c r="CC795" s="41"/>
      <c r="CD795" s="41"/>
      <c r="CE795" s="41"/>
      <c r="CF795" s="41"/>
      <c r="CG795" s="41"/>
      <c r="CH795" s="41"/>
      <c r="CI795" s="41"/>
      <c r="CJ795" s="41"/>
      <c r="CK795" s="41"/>
      <c r="CL795" s="41"/>
      <c r="CM795" s="41"/>
      <c r="CN795" s="41"/>
      <c r="CO795" s="41"/>
      <c r="CP795" s="41"/>
      <c r="CQ795" s="41"/>
      <c r="CR795" s="41"/>
      <c r="CS795" s="41"/>
      <c r="CT795" s="41"/>
      <c r="CU795" s="41"/>
      <c r="CV795" s="41"/>
      <c r="CW795" s="41"/>
      <c r="CX795" s="41"/>
      <c r="CY795" s="41"/>
      <c r="CZ795" s="41"/>
      <c r="DA795" s="41"/>
      <c r="DB795" s="41"/>
      <c r="DC795" s="41"/>
      <c r="DD795" s="41"/>
      <c r="DE795" s="41"/>
      <c r="DF795" s="41"/>
      <c r="DG795" s="41"/>
      <c r="DH795" s="41"/>
      <c r="DI795" s="41"/>
      <c r="DJ795" s="41"/>
      <c r="DK795" s="41"/>
    </row>
    <row r="796" spans="1:115" s="34" customFormat="1" ht="60" customHeight="1">
      <c r="A796" s="43"/>
      <c r="B796" s="4">
        <v>157</v>
      </c>
      <c r="C796" s="18" t="s">
        <v>2069</v>
      </c>
      <c r="D796" s="18" t="s">
        <v>2052</v>
      </c>
      <c r="E796" s="18" t="s">
        <v>2074</v>
      </c>
      <c r="F796" s="18" t="s">
        <v>2075</v>
      </c>
      <c r="G796" s="4" t="s">
        <v>2076</v>
      </c>
      <c r="H796" s="267">
        <f>200+4200</f>
        <v>4400</v>
      </c>
      <c r="I796" s="267"/>
      <c r="J796" s="267"/>
      <c r="K796" s="20" t="s">
        <v>2077</v>
      </c>
      <c r="L796" s="18" t="s">
        <v>2078</v>
      </c>
      <c r="M796" s="4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  <c r="BT796" s="41"/>
      <c r="BU796" s="41"/>
      <c r="BV796" s="41"/>
      <c r="BW796" s="41"/>
      <c r="BX796" s="41"/>
      <c r="BY796" s="41"/>
      <c r="BZ796" s="41"/>
      <c r="CA796" s="41"/>
      <c r="CB796" s="41"/>
      <c r="CC796" s="41"/>
      <c r="CD796" s="41"/>
      <c r="CE796" s="41"/>
      <c r="CF796" s="41"/>
      <c r="CG796" s="41"/>
      <c r="CH796" s="41"/>
      <c r="CI796" s="41"/>
      <c r="CJ796" s="41"/>
      <c r="CK796" s="41"/>
      <c r="CL796" s="41"/>
      <c r="CM796" s="41"/>
      <c r="CN796" s="41"/>
      <c r="CO796" s="41"/>
      <c r="CP796" s="41"/>
      <c r="CQ796" s="41"/>
      <c r="CR796" s="41"/>
      <c r="CS796" s="41"/>
      <c r="CT796" s="41"/>
      <c r="CU796" s="41"/>
      <c r="CV796" s="41"/>
      <c r="CW796" s="41"/>
      <c r="CX796" s="41"/>
      <c r="CY796" s="41"/>
      <c r="CZ796" s="41"/>
      <c r="DA796" s="41"/>
      <c r="DB796" s="41"/>
      <c r="DC796" s="41"/>
      <c r="DD796" s="41"/>
      <c r="DE796" s="41"/>
      <c r="DF796" s="41"/>
      <c r="DG796" s="41"/>
      <c r="DH796" s="41"/>
      <c r="DI796" s="41"/>
      <c r="DJ796" s="41"/>
      <c r="DK796" s="41"/>
    </row>
    <row r="797" spans="1:115" s="34" customFormat="1" ht="60" customHeight="1">
      <c r="A797" s="43"/>
      <c r="B797" s="4">
        <v>158</v>
      </c>
      <c r="C797" s="18" t="s">
        <v>2079</v>
      </c>
      <c r="D797" s="18" t="s">
        <v>2052</v>
      </c>
      <c r="E797" s="18" t="s">
        <v>2080</v>
      </c>
      <c r="F797" s="18" t="s">
        <v>2081</v>
      </c>
      <c r="G797" s="4" t="s">
        <v>2082</v>
      </c>
      <c r="H797" s="267">
        <f>200+540</f>
        <v>740</v>
      </c>
      <c r="I797" s="267"/>
      <c r="J797" s="267"/>
      <c r="K797" s="20" t="s">
        <v>2083</v>
      </c>
      <c r="L797" s="18" t="s">
        <v>2084</v>
      </c>
      <c r="M797" s="4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1"/>
      <c r="BQ797" s="41"/>
      <c r="BR797" s="41"/>
      <c r="BS797" s="41"/>
      <c r="BT797" s="41"/>
      <c r="BU797" s="41"/>
      <c r="BV797" s="41"/>
      <c r="BW797" s="41"/>
      <c r="BX797" s="41"/>
      <c r="BY797" s="41"/>
      <c r="BZ797" s="41"/>
      <c r="CA797" s="41"/>
      <c r="CB797" s="41"/>
      <c r="CC797" s="41"/>
      <c r="CD797" s="41"/>
      <c r="CE797" s="41"/>
      <c r="CF797" s="41"/>
      <c r="CG797" s="41"/>
      <c r="CH797" s="41"/>
      <c r="CI797" s="41"/>
      <c r="CJ797" s="41"/>
      <c r="CK797" s="41"/>
      <c r="CL797" s="41"/>
      <c r="CM797" s="41"/>
      <c r="CN797" s="41"/>
      <c r="CO797" s="41"/>
      <c r="CP797" s="41"/>
      <c r="CQ797" s="41"/>
      <c r="CR797" s="41"/>
      <c r="CS797" s="41"/>
      <c r="CT797" s="41"/>
      <c r="CU797" s="41"/>
      <c r="CV797" s="41"/>
      <c r="CW797" s="41"/>
      <c r="CX797" s="41"/>
      <c r="CY797" s="41"/>
      <c r="CZ797" s="41"/>
      <c r="DA797" s="41"/>
      <c r="DB797" s="41"/>
      <c r="DC797" s="41"/>
      <c r="DD797" s="41"/>
      <c r="DE797" s="41"/>
      <c r="DF797" s="41"/>
      <c r="DG797" s="41"/>
      <c r="DH797" s="41"/>
      <c r="DI797" s="41"/>
      <c r="DJ797" s="41"/>
      <c r="DK797" s="41"/>
    </row>
    <row r="798" spans="1:115" s="34" customFormat="1" ht="60" customHeight="1">
      <c r="A798" s="43"/>
      <c r="B798" s="4">
        <v>159</v>
      </c>
      <c r="C798" s="18" t="s">
        <v>2085</v>
      </c>
      <c r="D798" s="18" t="s">
        <v>2086</v>
      </c>
      <c r="E798" s="18" t="s">
        <v>2087</v>
      </c>
      <c r="F798" s="18" t="s">
        <v>2088</v>
      </c>
      <c r="G798" s="4" t="s">
        <v>2089</v>
      </c>
      <c r="H798" s="267">
        <v>7783</v>
      </c>
      <c r="I798" s="267"/>
      <c r="J798" s="267"/>
      <c r="K798" s="20" t="s">
        <v>2090</v>
      </c>
      <c r="L798" s="18" t="s">
        <v>2091</v>
      </c>
      <c r="M798" s="4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  <c r="BT798" s="41"/>
      <c r="BU798" s="41"/>
      <c r="BV798" s="41"/>
      <c r="BW798" s="41"/>
      <c r="BX798" s="41"/>
      <c r="BY798" s="41"/>
      <c r="BZ798" s="41"/>
      <c r="CA798" s="41"/>
      <c r="CB798" s="41"/>
      <c r="CC798" s="41"/>
      <c r="CD798" s="41"/>
      <c r="CE798" s="41"/>
      <c r="CF798" s="41"/>
      <c r="CG798" s="41"/>
      <c r="CH798" s="41"/>
      <c r="CI798" s="41"/>
      <c r="CJ798" s="41"/>
      <c r="CK798" s="41"/>
      <c r="CL798" s="41"/>
      <c r="CM798" s="41"/>
      <c r="CN798" s="41"/>
      <c r="CO798" s="41"/>
      <c r="CP798" s="41"/>
      <c r="CQ798" s="41"/>
      <c r="CR798" s="41"/>
      <c r="CS798" s="41"/>
      <c r="CT798" s="41"/>
      <c r="CU798" s="41"/>
      <c r="CV798" s="41"/>
      <c r="CW798" s="41"/>
      <c r="CX798" s="41"/>
      <c r="CY798" s="41"/>
      <c r="CZ798" s="41"/>
      <c r="DA798" s="41"/>
      <c r="DB798" s="41"/>
      <c r="DC798" s="41"/>
      <c r="DD798" s="41"/>
      <c r="DE798" s="41"/>
      <c r="DF798" s="41"/>
      <c r="DG798" s="41"/>
      <c r="DH798" s="41"/>
      <c r="DI798" s="41"/>
      <c r="DJ798" s="41"/>
      <c r="DK798" s="41"/>
    </row>
    <row r="799" spans="1:115" s="34" customFormat="1" ht="60" customHeight="1">
      <c r="A799" s="43"/>
      <c r="B799" s="4">
        <v>160</v>
      </c>
      <c r="C799" s="18" t="s">
        <v>2092</v>
      </c>
      <c r="D799" s="18" t="s">
        <v>2086</v>
      </c>
      <c r="E799" s="18" t="s">
        <v>2093</v>
      </c>
      <c r="F799" s="18" t="s">
        <v>2094</v>
      </c>
      <c r="G799" s="4" t="s">
        <v>2095</v>
      </c>
      <c r="H799" s="267">
        <v>1708</v>
      </c>
      <c r="I799" s="267"/>
      <c r="J799" s="267"/>
      <c r="K799" s="20" t="s">
        <v>2096</v>
      </c>
      <c r="L799" s="18" t="s">
        <v>2097</v>
      </c>
      <c r="M799" s="4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1"/>
      <c r="BQ799" s="41"/>
      <c r="BR799" s="41"/>
      <c r="BS799" s="41"/>
      <c r="BT799" s="41"/>
      <c r="BU799" s="41"/>
      <c r="BV799" s="41"/>
      <c r="BW799" s="41"/>
      <c r="BX799" s="41"/>
      <c r="BY799" s="41"/>
      <c r="BZ799" s="41"/>
      <c r="CA799" s="41"/>
      <c r="CB799" s="41"/>
      <c r="CC799" s="41"/>
      <c r="CD799" s="41"/>
      <c r="CE799" s="41"/>
      <c r="CF799" s="41"/>
      <c r="CG799" s="41"/>
      <c r="CH799" s="41"/>
      <c r="CI799" s="41"/>
      <c r="CJ799" s="41"/>
      <c r="CK799" s="41"/>
      <c r="CL799" s="41"/>
      <c r="CM799" s="41"/>
      <c r="CN799" s="41"/>
      <c r="CO799" s="41"/>
      <c r="CP799" s="41"/>
      <c r="CQ799" s="41"/>
      <c r="CR799" s="41"/>
      <c r="CS799" s="41"/>
      <c r="CT799" s="41"/>
      <c r="CU799" s="41"/>
      <c r="CV799" s="41"/>
      <c r="CW799" s="41"/>
      <c r="CX799" s="41"/>
      <c r="CY799" s="41"/>
      <c r="CZ799" s="41"/>
      <c r="DA799" s="41"/>
      <c r="DB799" s="41"/>
      <c r="DC799" s="41"/>
      <c r="DD799" s="41"/>
      <c r="DE799" s="41"/>
      <c r="DF799" s="41"/>
      <c r="DG799" s="41"/>
      <c r="DH799" s="41"/>
      <c r="DI799" s="41"/>
      <c r="DJ799" s="41"/>
      <c r="DK799" s="41"/>
    </row>
    <row r="800" spans="1:115" s="34" customFormat="1" ht="60" customHeight="1">
      <c r="A800" s="43"/>
      <c r="B800" s="4">
        <v>161</v>
      </c>
      <c r="C800" s="18" t="s">
        <v>2098</v>
      </c>
      <c r="D800" s="18" t="s">
        <v>2086</v>
      </c>
      <c r="E800" s="18" t="s">
        <v>2099</v>
      </c>
      <c r="F800" s="18" t="s">
        <v>2100</v>
      </c>
      <c r="G800" s="4" t="s">
        <v>2101</v>
      </c>
      <c r="H800" s="267">
        <f>200+2481</f>
        <v>2681</v>
      </c>
      <c r="I800" s="267"/>
      <c r="J800" s="267"/>
      <c r="K800" s="20" t="s">
        <v>2102</v>
      </c>
      <c r="L800" s="18" t="s">
        <v>2103</v>
      </c>
      <c r="M800" s="4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1"/>
      <c r="BQ800" s="41"/>
      <c r="BR800" s="41"/>
      <c r="BS800" s="41"/>
      <c r="BT800" s="41"/>
      <c r="BU800" s="41"/>
      <c r="BV800" s="41"/>
      <c r="BW800" s="41"/>
      <c r="BX800" s="41"/>
      <c r="BY800" s="41"/>
      <c r="BZ800" s="41"/>
      <c r="CA800" s="41"/>
      <c r="CB800" s="41"/>
      <c r="CC800" s="41"/>
      <c r="CD800" s="41"/>
      <c r="CE800" s="41"/>
      <c r="CF800" s="41"/>
      <c r="CG800" s="41"/>
      <c r="CH800" s="41"/>
      <c r="CI800" s="41"/>
      <c r="CJ800" s="41"/>
      <c r="CK800" s="41"/>
      <c r="CL800" s="41"/>
      <c r="CM800" s="41"/>
      <c r="CN800" s="41"/>
      <c r="CO800" s="41"/>
      <c r="CP800" s="41"/>
      <c r="CQ800" s="41"/>
      <c r="CR800" s="41"/>
      <c r="CS800" s="41"/>
      <c r="CT800" s="41"/>
      <c r="CU800" s="41"/>
      <c r="CV800" s="41"/>
      <c r="CW800" s="41"/>
      <c r="CX800" s="41"/>
      <c r="CY800" s="41"/>
      <c r="CZ800" s="41"/>
      <c r="DA800" s="41"/>
      <c r="DB800" s="41"/>
      <c r="DC800" s="41"/>
      <c r="DD800" s="41"/>
      <c r="DE800" s="41"/>
      <c r="DF800" s="41"/>
      <c r="DG800" s="41"/>
      <c r="DH800" s="41"/>
      <c r="DI800" s="41"/>
      <c r="DJ800" s="41"/>
      <c r="DK800" s="41"/>
    </row>
    <row r="801" spans="1:115" s="34" customFormat="1" ht="60" customHeight="1">
      <c r="A801" s="43"/>
      <c r="B801" s="4">
        <v>162</v>
      </c>
      <c r="C801" s="18" t="s">
        <v>2104</v>
      </c>
      <c r="D801" s="18" t="s">
        <v>2086</v>
      </c>
      <c r="E801" s="18" t="s">
        <v>2105</v>
      </c>
      <c r="F801" s="18" t="s">
        <v>2106</v>
      </c>
      <c r="G801" s="4" t="s">
        <v>2107</v>
      </c>
      <c r="H801" s="267">
        <v>3000</v>
      </c>
      <c r="I801" s="267"/>
      <c r="J801" s="267"/>
      <c r="K801" s="20" t="s">
        <v>2108</v>
      </c>
      <c r="L801" s="18" t="s">
        <v>2109</v>
      </c>
      <c r="M801" s="4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1"/>
      <c r="BQ801" s="41"/>
      <c r="BR801" s="41"/>
      <c r="BS801" s="41"/>
      <c r="BT801" s="41"/>
      <c r="BU801" s="41"/>
      <c r="BV801" s="41"/>
      <c r="BW801" s="41"/>
      <c r="BX801" s="41"/>
      <c r="BY801" s="41"/>
      <c r="BZ801" s="41"/>
      <c r="CA801" s="41"/>
      <c r="CB801" s="41"/>
      <c r="CC801" s="41"/>
      <c r="CD801" s="41"/>
      <c r="CE801" s="41"/>
      <c r="CF801" s="41"/>
      <c r="CG801" s="41"/>
      <c r="CH801" s="41"/>
      <c r="CI801" s="41"/>
      <c r="CJ801" s="41"/>
      <c r="CK801" s="41"/>
      <c r="CL801" s="41"/>
      <c r="CM801" s="41"/>
      <c r="CN801" s="41"/>
      <c r="CO801" s="41"/>
      <c r="CP801" s="41"/>
      <c r="CQ801" s="41"/>
      <c r="CR801" s="41"/>
      <c r="CS801" s="41"/>
      <c r="CT801" s="41"/>
      <c r="CU801" s="41"/>
      <c r="CV801" s="41"/>
      <c r="CW801" s="41"/>
      <c r="CX801" s="41"/>
      <c r="CY801" s="41"/>
      <c r="CZ801" s="41"/>
      <c r="DA801" s="41"/>
      <c r="DB801" s="41"/>
      <c r="DC801" s="41"/>
      <c r="DD801" s="41"/>
      <c r="DE801" s="41"/>
      <c r="DF801" s="41"/>
      <c r="DG801" s="41"/>
      <c r="DH801" s="41"/>
      <c r="DI801" s="41"/>
      <c r="DJ801" s="41"/>
      <c r="DK801" s="41"/>
    </row>
    <row r="802" spans="1:115" s="34" customFormat="1" ht="60" customHeight="1">
      <c r="A802" s="43"/>
      <c r="B802" s="4">
        <v>163</v>
      </c>
      <c r="C802" s="18" t="s">
        <v>2110</v>
      </c>
      <c r="D802" s="18" t="s">
        <v>2111</v>
      </c>
      <c r="E802" s="18" t="s">
        <v>2112</v>
      </c>
      <c r="F802" s="18" t="s">
        <v>2113</v>
      </c>
      <c r="G802" s="4" t="s">
        <v>2114</v>
      </c>
      <c r="H802" s="267">
        <v>600</v>
      </c>
      <c r="I802" s="267"/>
      <c r="J802" s="267"/>
      <c r="K802" s="20" t="s">
        <v>485</v>
      </c>
      <c r="L802" s="18" t="s">
        <v>2115</v>
      </c>
      <c r="M802" s="4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1"/>
      <c r="BQ802" s="41"/>
      <c r="BR802" s="41"/>
      <c r="BS802" s="41"/>
      <c r="BT802" s="41"/>
      <c r="BU802" s="41"/>
      <c r="BV802" s="41"/>
      <c r="BW802" s="41"/>
      <c r="BX802" s="41"/>
      <c r="BY802" s="41"/>
      <c r="BZ802" s="41"/>
      <c r="CA802" s="41"/>
      <c r="CB802" s="41"/>
      <c r="CC802" s="41"/>
      <c r="CD802" s="41"/>
      <c r="CE802" s="41"/>
      <c r="CF802" s="41"/>
      <c r="CG802" s="41"/>
      <c r="CH802" s="41"/>
      <c r="CI802" s="41"/>
      <c r="CJ802" s="41"/>
      <c r="CK802" s="41"/>
      <c r="CL802" s="41"/>
      <c r="CM802" s="41"/>
      <c r="CN802" s="41"/>
      <c r="CO802" s="41"/>
      <c r="CP802" s="41"/>
      <c r="CQ802" s="41"/>
      <c r="CR802" s="41"/>
      <c r="CS802" s="41"/>
      <c r="CT802" s="41"/>
      <c r="CU802" s="41"/>
      <c r="CV802" s="41"/>
      <c r="CW802" s="41"/>
      <c r="CX802" s="41"/>
      <c r="CY802" s="41"/>
      <c r="CZ802" s="41"/>
      <c r="DA802" s="41"/>
      <c r="DB802" s="41"/>
      <c r="DC802" s="41"/>
      <c r="DD802" s="41"/>
      <c r="DE802" s="41"/>
      <c r="DF802" s="41"/>
      <c r="DG802" s="41"/>
      <c r="DH802" s="41"/>
      <c r="DI802" s="41"/>
      <c r="DJ802" s="41"/>
      <c r="DK802" s="41"/>
    </row>
    <row r="803" spans="1:115" s="34" customFormat="1" ht="60" customHeight="1">
      <c r="A803" s="43"/>
      <c r="B803" s="4">
        <v>164</v>
      </c>
      <c r="C803" s="18" t="s">
        <v>2116</v>
      </c>
      <c r="D803" s="18" t="s">
        <v>2117</v>
      </c>
      <c r="E803" s="18" t="s">
        <v>2118</v>
      </c>
      <c r="F803" s="18" t="s">
        <v>2119</v>
      </c>
      <c r="G803" s="4" t="s">
        <v>2120</v>
      </c>
      <c r="H803" s="267">
        <v>800</v>
      </c>
      <c r="I803" s="267"/>
      <c r="J803" s="267"/>
      <c r="K803" s="20" t="s">
        <v>485</v>
      </c>
      <c r="L803" s="18" t="s">
        <v>2121</v>
      </c>
      <c r="M803" s="4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1"/>
      <c r="BQ803" s="41"/>
      <c r="BR803" s="41"/>
      <c r="BS803" s="41"/>
      <c r="BT803" s="41"/>
      <c r="BU803" s="41"/>
      <c r="BV803" s="41"/>
      <c r="BW803" s="41"/>
      <c r="BX803" s="41"/>
      <c r="BY803" s="41"/>
      <c r="BZ803" s="41"/>
      <c r="CA803" s="41"/>
      <c r="CB803" s="41"/>
      <c r="CC803" s="41"/>
      <c r="CD803" s="41"/>
      <c r="CE803" s="41"/>
      <c r="CF803" s="41"/>
      <c r="CG803" s="41"/>
      <c r="CH803" s="41"/>
      <c r="CI803" s="41"/>
      <c r="CJ803" s="41"/>
      <c r="CK803" s="41"/>
      <c r="CL803" s="41"/>
      <c r="CM803" s="41"/>
      <c r="CN803" s="41"/>
      <c r="CO803" s="41"/>
      <c r="CP803" s="41"/>
      <c r="CQ803" s="41"/>
      <c r="CR803" s="41"/>
      <c r="CS803" s="41"/>
      <c r="CT803" s="41"/>
      <c r="CU803" s="41"/>
      <c r="CV803" s="41"/>
      <c r="CW803" s="41"/>
      <c r="CX803" s="41"/>
      <c r="CY803" s="41"/>
      <c r="CZ803" s="41"/>
      <c r="DA803" s="41"/>
      <c r="DB803" s="41"/>
      <c r="DC803" s="41"/>
      <c r="DD803" s="41"/>
      <c r="DE803" s="41"/>
      <c r="DF803" s="41"/>
      <c r="DG803" s="41"/>
      <c r="DH803" s="41"/>
      <c r="DI803" s="41"/>
      <c r="DJ803" s="41"/>
      <c r="DK803" s="41"/>
    </row>
    <row r="804" spans="1:115" s="34" customFormat="1" ht="60" customHeight="1">
      <c r="A804" s="43"/>
      <c r="B804" s="4">
        <v>165</v>
      </c>
      <c r="C804" s="18" t="s">
        <v>2122</v>
      </c>
      <c r="D804" s="18" t="s">
        <v>2123</v>
      </c>
      <c r="E804" s="18" t="s">
        <v>2124</v>
      </c>
      <c r="F804" s="18" t="s">
        <v>2125</v>
      </c>
      <c r="G804" s="4" t="s">
        <v>1216</v>
      </c>
      <c r="H804" s="267">
        <v>5200</v>
      </c>
      <c r="I804" s="267"/>
      <c r="J804" s="267"/>
      <c r="K804" s="20" t="s">
        <v>485</v>
      </c>
      <c r="L804" s="18" t="s">
        <v>2126</v>
      </c>
      <c r="M804" s="4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  <c r="BF804" s="41"/>
      <c r="BG804" s="41"/>
      <c r="BH804" s="41"/>
      <c r="BI804" s="41"/>
      <c r="BJ804" s="41"/>
      <c r="BK804" s="41"/>
      <c r="BL804" s="41"/>
      <c r="BM804" s="41"/>
      <c r="BN804" s="41"/>
      <c r="BO804" s="41"/>
      <c r="BP804" s="41"/>
      <c r="BQ804" s="41"/>
      <c r="BR804" s="41"/>
      <c r="BS804" s="41"/>
      <c r="BT804" s="41"/>
      <c r="BU804" s="41"/>
      <c r="BV804" s="41"/>
      <c r="BW804" s="41"/>
      <c r="BX804" s="41"/>
      <c r="BY804" s="41"/>
      <c r="BZ804" s="41"/>
      <c r="CA804" s="41"/>
      <c r="CB804" s="41"/>
      <c r="CC804" s="41"/>
      <c r="CD804" s="41"/>
      <c r="CE804" s="41"/>
      <c r="CF804" s="41"/>
      <c r="CG804" s="41"/>
      <c r="CH804" s="41"/>
      <c r="CI804" s="41"/>
      <c r="CJ804" s="41"/>
      <c r="CK804" s="41"/>
      <c r="CL804" s="41"/>
      <c r="CM804" s="41"/>
      <c r="CN804" s="41"/>
      <c r="CO804" s="41"/>
      <c r="CP804" s="41"/>
      <c r="CQ804" s="41"/>
      <c r="CR804" s="41"/>
      <c r="CS804" s="41"/>
      <c r="CT804" s="41"/>
      <c r="CU804" s="41"/>
      <c r="CV804" s="41"/>
      <c r="CW804" s="41"/>
      <c r="CX804" s="41"/>
      <c r="CY804" s="41"/>
      <c r="CZ804" s="41"/>
      <c r="DA804" s="41"/>
      <c r="DB804" s="41"/>
      <c r="DC804" s="41"/>
      <c r="DD804" s="41"/>
      <c r="DE804" s="41"/>
      <c r="DF804" s="41"/>
      <c r="DG804" s="41"/>
      <c r="DH804" s="41"/>
      <c r="DI804" s="41"/>
      <c r="DJ804" s="41"/>
      <c r="DK804" s="41"/>
    </row>
    <row r="805" spans="1:115" s="34" customFormat="1" ht="60" customHeight="1">
      <c r="A805" s="43"/>
      <c r="B805" s="4">
        <v>166</v>
      </c>
      <c r="C805" s="18" t="s">
        <v>2122</v>
      </c>
      <c r="D805" s="18" t="s">
        <v>2123</v>
      </c>
      <c r="E805" s="18" t="s">
        <v>2127</v>
      </c>
      <c r="F805" s="18" t="s">
        <v>2128</v>
      </c>
      <c r="G805" s="4" t="s">
        <v>2129</v>
      </c>
      <c r="H805" s="267">
        <v>500</v>
      </c>
      <c r="I805" s="267"/>
      <c r="J805" s="267"/>
      <c r="K805" s="20" t="s">
        <v>485</v>
      </c>
      <c r="L805" s="18" t="s">
        <v>2130</v>
      </c>
      <c r="M805" s="4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1"/>
      <c r="BQ805" s="41"/>
      <c r="BR805" s="41"/>
      <c r="BS805" s="41"/>
      <c r="BT805" s="41"/>
      <c r="BU805" s="41"/>
      <c r="BV805" s="41"/>
      <c r="BW805" s="41"/>
      <c r="BX805" s="41"/>
      <c r="BY805" s="41"/>
      <c r="BZ805" s="41"/>
      <c r="CA805" s="41"/>
      <c r="CB805" s="41"/>
      <c r="CC805" s="41"/>
      <c r="CD805" s="41"/>
      <c r="CE805" s="41"/>
      <c r="CF805" s="41"/>
      <c r="CG805" s="41"/>
      <c r="CH805" s="41"/>
      <c r="CI805" s="41"/>
      <c r="CJ805" s="41"/>
      <c r="CK805" s="41"/>
      <c r="CL805" s="41"/>
      <c r="CM805" s="41"/>
      <c r="CN805" s="41"/>
      <c r="CO805" s="41"/>
      <c r="CP805" s="41"/>
      <c r="CQ805" s="41"/>
      <c r="CR805" s="41"/>
      <c r="CS805" s="41"/>
      <c r="CT805" s="41"/>
      <c r="CU805" s="41"/>
      <c r="CV805" s="41"/>
      <c r="CW805" s="41"/>
      <c r="CX805" s="41"/>
      <c r="CY805" s="41"/>
      <c r="CZ805" s="41"/>
      <c r="DA805" s="41"/>
      <c r="DB805" s="41"/>
      <c r="DC805" s="41"/>
      <c r="DD805" s="41"/>
      <c r="DE805" s="41"/>
      <c r="DF805" s="41"/>
      <c r="DG805" s="41"/>
      <c r="DH805" s="41"/>
      <c r="DI805" s="41"/>
      <c r="DJ805" s="41"/>
      <c r="DK805" s="41"/>
    </row>
    <row r="806" spans="1:115" s="34" customFormat="1" ht="60" customHeight="1">
      <c r="A806" s="43"/>
      <c r="B806" s="4">
        <v>167</v>
      </c>
      <c r="C806" s="18" t="s">
        <v>2131</v>
      </c>
      <c r="D806" s="18" t="s">
        <v>2117</v>
      </c>
      <c r="E806" s="18" t="s">
        <v>2132</v>
      </c>
      <c r="F806" s="18" t="s">
        <v>2133</v>
      </c>
      <c r="G806" s="4" t="s">
        <v>1292</v>
      </c>
      <c r="H806" s="267">
        <v>10200</v>
      </c>
      <c r="I806" s="267"/>
      <c r="J806" s="267"/>
      <c r="K806" s="20" t="s">
        <v>485</v>
      </c>
      <c r="L806" s="18" t="s">
        <v>2134</v>
      </c>
      <c r="M806" s="4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  <c r="BF806" s="41"/>
      <c r="BG806" s="41"/>
      <c r="BH806" s="41"/>
      <c r="BI806" s="41"/>
      <c r="BJ806" s="41"/>
      <c r="BK806" s="41"/>
      <c r="BL806" s="41"/>
      <c r="BM806" s="41"/>
      <c r="BN806" s="41"/>
      <c r="BO806" s="41"/>
      <c r="BP806" s="41"/>
      <c r="BQ806" s="41"/>
      <c r="BR806" s="41"/>
      <c r="BS806" s="41"/>
      <c r="BT806" s="41"/>
      <c r="BU806" s="41"/>
      <c r="BV806" s="41"/>
      <c r="BW806" s="41"/>
      <c r="BX806" s="41"/>
      <c r="BY806" s="41"/>
      <c r="BZ806" s="41"/>
      <c r="CA806" s="41"/>
      <c r="CB806" s="41"/>
      <c r="CC806" s="41"/>
      <c r="CD806" s="41"/>
      <c r="CE806" s="41"/>
      <c r="CF806" s="41"/>
      <c r="CG806" s="41"/>
      <c r="CH806" s="41"/>
      <c r="CI806" s="41"/>
      <c r="CJ806" s="41"/>
      <c r="CK806" s="41"/>
      <c r="CL806" s="41"/>
      <c r="CM806" s="41"/>
      <c r="CN806" s="41"/>
      <c r="CO806" s="41"/>
      <c r="CP806" s="41"/>
      <c r="CQ806" s="41"/>
      <c r="CR806" s="41"/>
      <c r="CS806" s="41"/>
      <c r="CT806" s="41"/>
      <c r="CU806" s="41"/>
      <c r="CV806" s="41"/>
      <c r="CW806" s="41"/>
      <c r="CX806" s="41"/>
      <c r="CY806" s="41"/>
      <c r="CZ806" s="41"/>
      <c r="DA806" s="41"/>
      <c r="DB806" s="41"/>
      <c r="DC806" s="41"/>
      <c r="DD806" s="41"/>
      <c r="DE806" s="41"/>
      <c r="DF806" s="41"/>
      <c r="DG806" s="41"/>
      <c r="DH806" s="41"/>
      <c r="DI806" s="41"/>
      <c r="DJ806" s="41"/>
      <c r="DK806" s="41"/>
    </row>
    <row r="807" spans="1:115" s="34" customFormat="1" ht="60" customHeight="1">
      <c r="A807" s="43"/>
      <c r="B807" s="4">
        <v>168</v>
      </c>
      <c r="C807" s="18" t="s">
        <v>2135</v>
      </c>
      <c r="D807" s="18" t="s">
        <v>2111</v>
      </c>
      <c r="E807" s="18" t="s">
        <v>2136</v>
      </c>
      <c r="F807" s="18" t="s">
        <v>2137</v>
      </c>
      <c r="G807" s="4" t="s">
        <v>1758</v>
      </c>
      <c r="H807" s="267">
        <v>200</v>
      </c>
      <c r="I807" s="267"/>
      <c r="J807" s="267"/>
      <c r="K807" s="20" t="s">
        <v>485</v>
      </c>
      <c r="L807" s="18" t="s">
        <v>2138</v>
      </c>
      <c r="M807" s="4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  <c r="BF807" s="41"/>
      <c r="BG807" s="41"/>
      <c r="BH807" s="41"/>
      <c r="BI807" s="41"/>
      <c r="BJ807" s="41"/>
      <c r="BK807" s="41"/>
      <c r="BL807" s="41"/>
      <c r="BM807" s="41"/>
      <c r="BN807" s="41"/>
      <c r="BO807" s="41"/>
      <c r="BP807" s="41"/>
      <c r="BQ807" s="41"/>
      <c r="BR807" s="41"/>
      <c r="BS807" s="41"/>
      <c r="BT807" s="41"/>
      <c r="BU807" s="41"/>
      <c r="BV807" s="41"/>
      <c r="BW807" s="41"/>
      <c r="BX807" s="41"/>
      <c r="BY807" s="41"/>
      <c r="BZ807" s="41"/>
      <c r="CA807" s="41"/>
      <c r="CB807" s="41"/>
      <c r="CC807" s="41"/>
      <c r="CD807" s="41"/>
      <c r="CE807" s="41"/>
      <c r="CF807" s="41"/>
      <c r="CG807" s="41"/>
      <c r="CH807" s="41"/>
      <c r="CI807" s="41"/>
      <c r="CJ807" s="41"/>
      <c r="CK807" s="41"/>
      <c r="CL807" s="41"/>
      <c r="CM807" s="41"/>
      <c r="CN807" s="41"/>
      <c r="CO807" s="41"/>
      <c r="CP807" s="41"/>
      <c r="CQ807" s="41"/>
      <c r="CR807" s="41"/>
      <c r="CS807" s="41"/>
      <c r="CT807" s="41"/>
      <c r="CU807" s="41"/>
      <c r="CV807" s="41"/>
      <c r="CW807" s="41"/>
      <c r="CX807" s="41"/>
      <c r="CY807" s="41"/>
      <c r="CZ807" s="41"/>
      <c r="DA807" s="41"/>
      <c r="DB807" s="41"/>
      <c r="DC807" s="41"/>
      <c r="DD807" s="41"/>
      <c r="DE807" s="41"/>
      <c r="DF807" s="41"/>
      <c r="DG807" s="41"/>
      <c r="DH807" s="41"/>
      <c r="DI807" s="41"/>
      <c r="DJ807" s="41"/>
      <c r="DK807" s="41"/>
    </row>
    <row r="808" spans="1:115" s="34" customFormat="1" ht="60" customHeight="1">
      <c r="A808" s="43"/>
      <c r="B808" s="4">
        <v>169</v>
      </c>
      <c r="C808" s="18" t="s">
        <v>2139</v>
      </c>
      <c r="D808" s="18" t="s">
        <v>2111</v>
      </c>
      <c r="E808" s="18" t="s">
        <v>2140</v>
      </c>
      <c r="F808" s="18" t="s">
        <v>2141</v>
      </c>
      <c r="G808" s="4" t="s">
        <v>1758</v>
      </c>
      <c r="H808" s="267">
        <v>200</v>
      </c>
      <c r="I808" s="267"/>
      <c r="J808" s="267"/>
      <c r="K808" s="20" t="s">
        <v>485</v>
      </c>
      <c r="L808" s="18" t="s">
        <v>2142</v>
      </c>
      <c r="M808" s="4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  <c r="BF808" s="41"/>
      <c r="BG808" s="41"/>
      <c r="BH808" s="41"/>
      <c r="BI808" s="41"/>
      <c r="BJ808" s="41"/>
      <c r="BK808" s="41"/>
      <c r="BL808" s="41"/>
      <c r="BM808" s="41"/>
      <c r="BN808" s="41"/>
      <c r="BO808" s="41"/>
      <c r="BP808" s="41"/>
      <c r="BQ808" s="41"/>
      <c r="BR808" s="41"/>
      <c r="BS808" s="41"/>
      <c r="BT808" s="41"/>
      <c r="BU808" s="41"/>
      <c r="BV808" s="41"/>
      <c r="BW808" s="41"/>
      <c r="BX808" s="41"/>
      <c r="BY808" s="41"/>
      <c r="BZ808" s="41"/>
      <c r="CA808" s="41"/>
      <c r="CB808" s="41"/>
      <c r="CC808" s="41"/>
      <c r="CD808" s="41"/>
      <c r="CE808" s="41"/>
      <c r="CF808" s="41"/>
      <c r="CG808" s="41"/>
      <c r="CH808" s="41"/>
      <c r="CI808" s="41"/>
      <c r="CJ808" s="41"/>
      <c r="CK808" s="41"/>
      <c r="CL808" s="41"/>
      <c r="CM808" s="41"/>
      <c r="CN808" s="41"/>
      <c r="CO808" s="41"/>
      <c r="CP808" s="41"/>
      <c r="CQ808" s="41"/>
      <c r="CR808" s="41"/>
      <c r="CS808" s="41"/>
      <c r="CT808" s="41"/>
      <c r="CU808" s="41"/>
      <c r="CV808" s="41"/>
      <c r="CW808" s="41"/>
      <c r="CX808" s="41"/>
      <c r="CY808" s="41"/>
      <c r="CZ808" s="41"/>
      <c r="DA808" s="41"/>
      <c r="DB808" s="41"/>
      <c r="DC808" s="41"/>
      <c r="DD808" s="41"/>
      <c r="DE808" s="41"/>
      <c r="DF808" s="41"/>
      <c r="DG808" s="41"/>
      <c r="DH808" s="41"/>
      <c r="DI808" s="41"/>
      <c r="DJ808" s="41"/>
      <c r="DK808" s="41"/>
    </row>
    <row r="809" spans="1:115" s="34" customFormat="1" ht="60" customHeight="1">
      <c r="A809" s="43"/>
      <c r="B809" s="4">
        <v>170</v>
      </c>
      <c r="C809" s="18" t="s">
        <v>2143</v>
      </c>
      <c r="D809" s="18" t="s">
        <v>2117</v>
      </c>
      <c r="E809" s="18" t="s">
        <v>2144</v>
      </c>
      <c r="F809" s="18" t="s">
        <v>2145</v>
      </c>
      <c r="G809" s="4" t="s">
        <v>1655</v>
      </c>
      <c r="H809" s="267">
        <v>7200</v>
      </c>
      <c r="I809" s="267"/>
      <c r="J809" s="267"/>
      <c r="K809" s="20" t="s">
        <v>485</v>
      </c>
      <c r="L809" s="18" t="s">
        <v>2146</v>
      </c>
      <c r="M809" s="4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  <c r="BF809" s="41"/>
      <c r="BG809" s="41"/>
      <c r="BH809" s="41"/>
      <c r="BI809" s="41"/>
      <c r="BJ809" s="41"/>
      <c r="BK809" s="41"/>
      <c r="BL809" s="41"/>
      <c r="BM809" s="41"/>
      <c r="BN809" s="41"/>
      <c r="BO809" s="41"/>
      <c r="BP809" s="41"/>
      <c r="BQ809" s="41"/>
      <c r="BR809" s="41"/>
      <c r="BS809" s="41"/>
      <c r="BT809" s="41"/>
      <c r="BU809" s="41"/>
      <c r="BV809" s="41"/>
      <c r="BW809" s="41"/>
      <c r="BX809" s="41"/>
      <c r="BY809" s="41"/>
      <c r="BZ809" s="41"/>
      <c r="CA809" s="41"/>
      <c r="CB809" s="41"/>
      <c r="CC809" s="41"/>
      <c r="CD809" s="41"/>
      <c r="CE809" s="41"/>
      <c r="CF809" s="41"/>
      <c r="CG809" s="41"/>
      <c r="CH809" s="41"/>
      <c r="CI809" s="41"/>
      <c r="CJ809" s="41"/>
      <c r="CK809" s="41"/>
      <c r="CL809" s="41"/>
      <c r="CM809" s="41"/>
      <c r="CN809" s="41"/>
      <c r="CO809" s="41"/>
      <c r="CP809" s="41"/>
      <c r="CQ809" s="41"/>
      <c r="CR809" s="41"/>
      <c r="CS809" s="41"/>
      <c r="CT809" s="41"/>
      <c r="CU809" s="41"/>
      <c r="CV809" s="41"/>
      <c r="CW809" s="41"/>
      <c r="CX809" s="41"/>
      <c r="CY809" s="41"/>
      <c r="CZ809" s="41"/>
      <c r="DA809" s="41"/>
      <c r="DB809" s="41"/>
      <c r="DC809" s="41"/>
      <c r="DD809" s="41"/>
      <c r="DE809" s="41"/>
      <c r="DF809" s="41"/>
      <c r="DG809" s="41"/>
      <c r="DH809" s="41"/>
      <c r="DI809" s="41"/>
      <c r="DJ809" s="41"/>
      <c r="DK809" s="41"/>
    </row>
    <row r="810" spans="1:115" s="34" customFormat="1" ht="60" customHeight="1">
      <c r="A810" s="43"/>
      <c r="B810" s="4">
        <v>171</v>
      </c>
      <c r="C810" s="18" t="s">
        <v>2147</v>
      </c>
      <c r="D810" s="18" t="s">
        <v>2148</v>
      </c>
      <c r="E810" s="18" t="s">
        <v>2149</v>
      </c>
      <c r="F810" s="18" t="s">
        <v>2150</v>
      </c>
      <c r="G810" s="4" t="s">
        <v>2151</v>
      </c>
      <c r="H810" s="267">
        <v>2639</v>
      </c>
      <c r="I810" s="267"/>
      <c r="J810" s="267"/>
      <c r="K810" s="20" t="s">
        <v>485</v>
      </c>
      <c r="L810" s="18" t="s">
        <v>2152</v>
      </c>
      <c r="M810" s="4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  <c r="BF810" s="41"/>
      <c r="BG810" s="41"/>
      <c r="BH810" s="41"/>
      <c r="BI810" s="41"/>
      <c r="BJ810" s="41"/>
      <c r="BK810" s="41"/>
      <c r="BL810" s="41"/>
      <c r="BM810" s="41"/>
      <c r="BN810" s="41"/>
      <c r="BO810" s="41"/>
      <c r="BP810" s="41"/>
      <c r="BQ810" s="41"/>
      <c r="BR810" s="41"/>
      <c r="BS810" s="41"/>
      <c r="BT810" s="41"/>
      <c r="BU810" s="41"/>
      <c r="BV810" s="41"/>
      <c r="BW810" s="41"/>
      <c r="BX810" s="41"/>
      <c r="BY810" s="41"/>
      <c r="BZ810" s="41"/>
      <c r="CA810" s="41"/>
      <c r="CB810" s="41"/>
      <c r="CC810" s="41"/>
      <c r="CD810" s="41"/>
      <c r="CE810" s="41"/>
      <c r="CF810" s="41"/>
      <c r="CG810" s="41"/>
      <c r="CH810" s="41"/>
      <c r="CI810" s="41"/>
      <c r="CJ810" s="41"/>
      <c r="CK810" s="41"/>
      <c r="CL810" s="41"/>
      <c r="CM810" s="41"/>
      <c r="CN810" s="41"/>
      <c r="CO810" s="41"/>
      <c r="CP810" s="41"/>
      <c r="CQ810" s="41"/>
      <c r="CR810" s="41"/>
      <c r="CS810" s="41"/>
      <c r="CT810" s="41"/>
      <c r="CU810" s="41"/>
      <c r="CV810" s="41"/>
      <c r="CW810" s="41"/>
      <c r="CX810" s="41"/>
      <c r="CY810" s="41"/>
      <c r="CZ810" s="41"/>
      <c r="DA810" s="41"/>
      <c r="DB810" s="41"/>
      <c r="DC810" s="41"/>
      <c r="DD810" s="41"/>
      <c r="DE810" s="41"/>
      <c r="DF810" s="41"/>
      <c r="DG810" s="41"/>
      <c r="DH810" s="41"/>
      <c r="DI810" s="41"/>
      <c r="DJ810" s="41"/>
      <c r="DK810" s="41"/>
    </row>
    <row r="811" spans="1:115" s="34" customFormat="1" ht="60" customHeight="1">
      <c r="A811" s="43"/>
      <c r="B811" s="4">
        <v>172</v>
      </c>
      <c r="C811" s="18" t="s">
        <v>2147</v>
      </c>
      <c r="D811" s="18" t="s">
        <v>2148</v>
      </c>
      <c r="E811" s="18" t="s">
        <v>2153</v>
      </c>
      <c r="F811" s="18" t="s">
        <v>2154</v>
      </c>
      <c r="G811" s="4" t="s">
        <v>2155</v>
      </c>
      <c r="H811" s="267">
        <v>3063</v>
      </c>
      <c r="I811" s="267"/>
      <c r="J811" s="267"/>
      <c r="K811" s="20" t="s">
        <v>485</v>
      </c>
      <c r="L811" s="18" t="s">
        <v>2156</v>
      </c>
      <c r="M811" s="4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  <c r="BF811" s="41"/>
      <c r="BG811" s="41"/>
      <c r="BH811" s="41"/>
      <c r="BI811" s="41"/>
      <c r="BJ811" s="41"/>
      <c r="BK811" s="41"/>
      <c r="BL811" s="41"/>
      <c r="BM811" s="41"/>
      <c r="BN811" s="41"/>
      <c r="BO811" s="41"/>
      <c r="BP811" s="41"/>
      <c r="BQ811" s="41"/>
      <c r="BR811" s="41"/>
      <c r="BS811" s="41"/>
      <c r="BT811" s="41"/>
      <c r="BU811" s="41"/>
      <c r="BV811" s="41"/>
      <c r="BW811" s="41"/>
      <c r="BX811" s="41"/>
      <c r="BY811" s="41"/>
      <c r="BZ811" s="41"/>
      <c r="CA811" s="41"/>
      <c r="CB811" s="41"/>
      <c r="CC811" s="41"/>
      <c r="CD811" s="41"/>
      <c r="CE811" s="41"/>
      <c r="CF811" s="41"/>
      <c r="CG811" s="41"/>
      <c r="CH811" s="41"/>
      <c r="CI811" s="41"/>
      <c r="CJ811" s="41"/>
      <c r="CK811" s="41"/>
      <c r="CL811" s="41"/>
      <c r="CM811" s="41"/>
      <c r="CN811" s="41"/>
      <c r="CO811" s="41"/>
      <c r="CP811" s="41"/>
      <c r="CQ811" s="41"/>
      <c r="CR811" s="41"/>
      <c r="CS811" s="41"/>
      <c r="CT811" s="41"/>
      <c r="CU811" s="41"/>
      <c r="CV811" s="41"/>
      <c r="CW811" s="41"/>
      <c r="CX811" s="41"/>
      <c r="CY811" s="41"/>
      <c r="CZ811" s="41"/>
      <c r="DA811" s="41"/>
      <c r="DB811" s="41"/>
      <c r="DC811" s="41"/>
      <c r="DD811" s="41"/>
      <c r="DE811" s="41"/>
      <c r="DF811" s="41"/>
      <c r="DG811" s="41"/>
      <c r="DH811" s="41"/>
      <c r="DI811" s="41"/>
      <c r="DJ811" s="41"/>
      <c r="DK811" s="41"/>
    </row>
    <row r="812" spans="1:115" s="34" customFormat="1" ht="60" customHeight="1">
      <c r="A812" s="43"/>
      <c r="B812" s="4">
        <v>173</v>
      </c>
      <c r="C812" s="18" t="s">
        <v>2157</v>
      </c>
      <c r="D812" s="18" t="s">
        <v>2111</v>
      </c>
      <c r="E812" s="18" t="s">
        <v>2158</v>
      </c>
      <c r="F812" s="18" t="s">
        <v>2159</v>
      </c>
      <c r="G812" s="4" t="s">
        <v>2160</v>
      </c>
      <c r="H812" s="267">
        <v>4147</v>
      </c>
      <c r="I812" s="267"/>
      <c r="J812" s="267"/>
      <c r="K812" s="20" t="s">
        <v>485</v>
      </c>
      <c r="L812" s="18" t="s">
        <v>2161</v>
      </c>
      <c r="M812" s="4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/>
      <c r="BF812" s="41"/>
      <c r="BG812" s="41"/>
      <c r="BH812" s="41"/>
      <c r="BI812" s="41"/>
      <c r="BJ812" s="41"/>
      <c r="BK812" s="41"/>
      <c r="BL812" s="41"/>
      <c r="BM812" s="41"/>
      <c r="BN812" s="41"/>
      <c r="BO812" s="41"/>
      <c r="BP812" s="41"/>
      <c r="BQ812" s="41"/>
      <c r="BR812" s="41"/>
      <c r="BS812" s="41"/>
      <c r="BT812" s="41"/>
      <c r="BU812" s="41"/>
      <c r="BV812" s="41"/>
      <c r="BW812" s="41"/>
      <c r="BX812" s="41"/>
      <c r="BY812" s="41"/>
      <c r="BZ812" s="41"/>
      <c r="CA812" s="41"/>
      <c r="CB812" s="41"/>
      <c r="CC812" s="41"/>
      <c r="CD812" s="41"/>
      <c r="CE812" s="41"/>
      <c r="CF812" s="41"/>
      <c r="CG812" s="41"/>
      <c r="CH812" s="41"/>
      <c r="CI812" s="41"/>
      <c r="CJ812" s="41"/>
      <c r="CK812" s="41"/>
      <c r="CL812" s="41"/>
      <c r="CM812" s="41"/>
      <c r="CN812" s="41"/>
      <c r="CO812" s="41"/>
      <c r="CP812" s="41"/>
      <c r="CQ812" s="41"/>
      <c r="CR812" s="41"/>
      <c r="CS812" s="41"/>
      <c r="CT812" s="41"/>
      <c r="CU812" s="41"/>
      <c r="CV812" s="41"/>
      <c r="CW812" s="41"/>
      <c r="CX812" s="41"/>
      <c r="CY812" s="41"/>
      <c r="CZ812" s="41"/>
      <c r="DA812" s="41"/>
      <c r="DB812" s="41"/>
      <c r="DC812" s="41"/>
      <c r="DD812" s="41"/>
      <c r="DE812" s="41"/>
      <c r="DF812" s="41"/>
      <c r="DG812" s="41"/>
      <c r="DH812" s="41"/>
      <c r="DI812" s="41"/>
      <c r="DJ812" s="41"/>
      <c r="DK812" s="41"/>
    </row>
    <row r="813" spans="1:115" s="34" customFormat="1" ht="60" customHeight="1">
      <c r="A813" s="43"/>
      <c r="B813" s="4">
        <v>174</v>
      </c>
      <c r="C813" s="18" t="s">
        <v>2162</v>
      </c>
      <c r="D813" s="18" t="s">
        <v>2117</v>
      </c>
      <c r="E813" s="18" t="s">
        <v>2163</v>
      </c>
      <c r="F813" s="18" t="s">
        <v>2164</v>
      </c>
      <c r="G813" s="4" t="s">
        <v>2165</v>
      </c>
      <c r="H813" s="267">
        <v>6200</v>
      </c>
      <c r="I813" s="267"/>
      <c r="J813" s="267"/>
      <c r="K813" s="20" t="s">
        <v>485</v>
      </c>
      <c r="L813" s="18" t="s">
        <v>2166</v>
      </c>
      <c r="M813" s="4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  <c r="BF813" s="41"/>
      <c r="BG813" s="41"/>
      <c r="BH813" s="41"/>
      <c r="BI813" s="41"/>
      <c r="BJ813" s="41"/>
      <c r="BK813" s="41"/>
      <c r="BL813" s="41"/>
      <c r="BM813" s="41"/>
      <c r="BN813" s="41"/>
      <c r="BO813" s="41"/>
      <c r="BP813" s="41"/>
      <c r="BQ813" s="41"/>
      <c r="BR813" s="41"/>
      <c r="BS813" s="41"/>
      <c r="BT813" s="41"/>
      <c r="BU813" s="41"/>
      <c r="BV813" s="41"/>
      <c r="BW813" s="41"/>
      <c r="BX813" s="41"/>
      <c r="BY813" s="41"/>
      <c r="BZ813" s="41"/>
      <c r="CA813" s="41"/>
      <c r="CB813" s="41"/>
      <c r="CC813" s="41"/>
      <c r="CD813" s="41"/>
      <c r="CE813" s="41"/>
      <c r="CF813" s="41"/>
      <c r="CG813" s="41"/>
      <c r="CH813" s="41"/>
      <c r="CI813" s="41"/>
      <c r="CJ813" s="41"/>
      <c r="CK813" s="41"/>
      <c r="CL813" s="41"/>
      <c r="CM813" s="41"/>
      <c r="CN813" s="41"/>
      <c r="CO813" s="41"/>
      <c r="CP813" s="41"/>
      <c r="CQ813" s="41"/>
      <c r="CR813" s="41"/>
      <c r="CS813" s="41"/>
      <c r="CT813" s="41"/>
      <c r="CU813" s="41"/>
      <c r="CV813" s="41"/>
      <c r="CW813" s="41"/>
      <c r="CX813" s="41"/>
      <c r="CY813" s="41"/>
      <c r="CZ813" s="41"/>
      <c r="DA813" s="41"/>
      <c r="DB813" s="41"/>
      <c r="DC813" s="41"/>
      <c r="DD813" s="41"/>
      <c r="DE813" s="41"/>
      <c r="DF813" s="41"/>
      <c r="DG813" s="41"/>
      <c r="DH813" s="41"/>
      <c r="DI813" s="41"/>
      <c r="DJ813" s="41"/>
      <c r="DK813" s="41"/>
    </row>
    <row r="814" spans="1:115" s="34" customFormat="1" ht="60" customHeight="1">
      <c r="A814" s="43"/>
      <c r="B814" s="4">
        <v>175</v>
      </c>
      <c r="C814" s="18" t="s">
        <v>2167</v>
      </c>
      <c r="D814" s="18" t="s">
        <v>1952</v>
      </c>
      <c r="E814" s="18" t="s">
        <v>2158</v>
      </c>
      <c r="F814" s="18" t="s">
        <v>2168</v>
      </c>
      <c r="G814" s="4" t="s">
        <v>2169</v>
      </c>
      <c r="H814" s="267">
        <v>4980</v>
      </c>
      <c r="I814" s="267"/>
      <c r="J814" s="267"/>
      <c r="K814" s="20" t="s">
        <v>485</v>
      </c>
      <c r="L814" s="18" t="s">
        <v>2170</v>
      </c>
      <c r="M814" s="4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1"/>
      <c r="BF814" s="41"/>
      <c r="BG814" s="41"/>
      <c r="BH814" s="41"/>
      <c r="BI814" s="41"/>
      <c r="BJ814" s="41"/>
      <c r="BK814" s="41"/>
      <c r="BL814" s="41"/>
      <c r="BM814" s="41"/>
      <c r="BN814" s="41"/>
      <c r="BO814" s="41"/>
      <c r="BP814" s="41"/>
      <c r="BQ814" s="41"/>
      <c r="BR814" s="41"/>
      <c r="BS814" s="41"/>
      <c r="BT814" s="41"/>
      <c r="BU814" s="41"/>
      <c r="BV814" s="41"/>
      <c r="BW814" s="41"/>
      <c r="BX814" s="41"/>
      <c r="BY814" s="41"/>
      <c r="BZ814" s="41"/>
      <c r="CA814" s="41"/>
      <c r="CB814" s="41"/>
      <c r="CC814" s="41"/>
      <c r="CD814" s="41"/>
      <c r="CE814" s="41"/>
      <c r="CF814" s="41"/>
      <c r="CG814" s="41"/>
      <c r="CH814" s="41"/>
      <c r="CI814" s="41"/>
      <c r="CJ814" s="41"/>
      <c r="CK814" s="41"/>
      <c r="CL814" s="41"/>
      <c r="CM814" s="41"/>
      <c r="CN814" s="41"/>
      <c r="CO814" s="41"/>
      <c r="CP814" s="41"/>
      <c r="CQ814" s="41"/>
      <c r="CR814" s="41"/>
      <c r="CS814" s="41"/>
      <c r="CT814" s="41"/>
      <c r="CU814" s="41"/>
      <c r="CV814" s="41"/>
      <c r="CW814" s="41"/>
      <c r="CX814" s="41"/>
      <c r="CY814" s="41"/>
      <c r="CZ814" s="41"/>
      <c r="DA814" s="41"/>
      <c r="DB814" s="41"/>
      <c r="DC814" s="41"/>
      <c r="DD814" s="41"/>
      <c r="DE814" s="41"/>
      <c r="DF814" s="41"/>
      <c r="DG814" s="41"/>
      <c r="DH814" s="41"/>
      <c r="DI814" s="41"/>
      <c r="DJ814" s="41"/>
      <c r="DK814" s="41"/>
    </row>
    <row r="815" spans="1:115" s="34" customFormat="1" ht="60" customHeight="1">
      <c r="A815" s="43"/>
      <c r="B815" s="4">
        <v>176</v>
      </c>
      <c r="C815" s="18" t="s">
        <v>2171</v>
      </c>
      <c r="D815" s="18" t="s">
        <v>2172</v>
      </c>
      <c r="E815" s="18" t="s">
        <v>2173</v>
      </c>
      <c r="F815" s="18" t="s">
        <v>2174</v>
      </c>
      <c r="G815" s="4" t="s">
        <v>2175</v>
      </c>
      <c r="H815" s="267">
        <v>8234</v>
      </c>
      <c r="I815" s="267"/>
      <c r="J815" s="267"/>
      <c r="K815" s="20" t="s">
        <v>485</v>
      </c>
      <c r="L815" s="18" t="s">
        <v>2176</v>
      </c>
      <c r="M815" s="4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  <c r="BF815" s="41"/>
      <c r="BG815" s="41"/>
      <c r="BH815" s="41"/>
      <c r="BI815" s="41"/>
      <c r="BJ815" s="41"/>
      <c r="BK815" s="41"/>
      <c r="BL815" s="41"/>
      <c r="BM815" s="41"/>
      <c r="BN815" s="41"/>
      <c r="BO815" s="41"/>
      <c r="BP815" s="41"/>
      <c r="BQ815" s="41"/>
      <c r="BR815" s="41"/>
      <c r="BS815" s="41"/>
      <c r="BT815" s="41"/>
      <c r="BU815" s="41"/>
      <c r="BV815" s="41"/>
      <c r="BW815" s="41"/>
      <c r="BX815" s="41"/>
      <c r="BY815" s="41"/>
      <c r="BZ815" s="41"/>
      <c r="CA815" s="41"/>
      <c r="CB815" s="41"/>
      <c r="CC815" s="41"/>
      <c r="CD815" s="41"/>
      <c r="CE815" s="41"/>
      <c r="CF815" s="41"/>
      <c r="CG815" s="41"/>
      <c r="CH815" s="41"/>
      <c r="CI815" s="41"/>
      <c r="CJ815" s="41"/>
      <c r="CK815" s="41"/>
      <c r="CL815" s="41"/>
      <c r="CM815" s="41"/>
      <c r="CN815" s="41"/>
      <c r="CO815" s="41"/>
      <c r="CP815" s="41"/>
      <c r="CQ815" s="41"/>
      <c r="CR815" s="41"/>
      <c r="CS815" s="41"/>
      <c r="CT815" s="41"/>
      <c r="CU815" s="41"/>
      <c r="CV815" s="41"/>
      <c r="CW815" s="41"/>
      <c r="CX815" s="41"/>
      <c r="CY815" s="41"/>
      <c r="CZ815" s="41"/>
      <c r="DA815" s="41"/>
      <c r="DB815" s="41"/>
      <c r="DC815" s="41"/>
      <c r="DD815" s="41"/>
      <c r="DE815" s="41"/>
      <c r="DF815" s="41"/>
      <c r="DG815" s="41"/>
      <c r="DH815" s="41"/>
      <c r="DI815" s="41"/>
      <c r="DJ815" s="41"/>
      <c r="DK815" s="41"/>
    </row>
    <row r="816" spans="1:115" s="34" customFormat="1" ht="60" customHeight="1">
      <c r="A816" s="43"/>
      <c r="B816" s="4">
        <v>177</v>
      </c>
      <c r="C816" s="18" t="s">
        <v>2177</v>
      </c>
      <c r="D816" s="18" t="s">
        <v>2178</v>
      </c>
      <c r="E816" s="18" t="s">
        <v>2179</v>
      </c>
      <c r="F816" s="18" t="s">
        <v>2180</v>
      </c>
      <c r="G816" s="4" t="s">
        <v>2181</v>
      </c>
      <c r="H816" s="267">
        <v>6099</v>
      </c>
      <c r="I816" s="267"/>
      <c r="J816" s="267"/>
      <c r="K816" s="20" t="s">
        <v>2182</v>
      </c>
      <c r="L816" s="18" t="s">
        <v>2183</v>
      </c>
      <c r="M816" s="4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  <c r="BF816" s="41"/>
      <c r="BG816" s="41"/>
      <c r="BH816" s="41"/>
      <c r="BI816" s="41"/>
      <c r="BJ816" s="41"/>
      <c r="BK816" s="41"/>
      <c r="BL816" s="41"/>
      <c r="BM816" s="41"/>
      <c r="BN816" s="41"/>
      <c r="BO816" s="41"/>
      <c r="BP816" s="41"/>
      <c r="BQ816" s="41"/>
      <c r="BR816" s="41"/>
      <c r="BS816" s="41"/>
      <c r="BT816" s="41"/>
      <c r="BU816" s="41"/>
      <c r="BV816" s="41"/>
      <c r="BW816" s="41"/>
      <c r="BX816" s="41"/>
      <c r="BY816" s="41"/>
      <c r="BZ816" s="41"/>
      <c r="CA816" s="41"/>
      <c r="CB816" s="41"/>
      <c r="CC816" s="41"/>
      <c r="CD816" s="41"/>
      <c r="CE816" s="41"/>
      <c r="CF816" s="41"/>
      <c r="CG816" s="41"/>
      <c r="CH816" s="41"/>
      <c r="CI816" s="41"/>
      <c r="CJ816" s="41"/>
      <c r="CK816" s="41"/>
      <c r="CL816" s="41"/>
      <c r="CM816" s="41"/>
      <c r="CN816" s="41"/>
      <c r="CO816" s="41"/>
      <c r="CP816" s="41"/>
      <c r="CQ816" s="41"/>
      <c r="CR816" s="41"/>
      <c r="CS816" s="41"/>
      <c r="CT816" s="41"/>
      <c r="CU816" s="41"/>
      <c r="CV816" s="41"/>
      <c r="CW816" s="41"/>
      <c r="CX816" s="41"/>
      <c r="CY816" s="41"/>
      <c r="CZ816" s="41"/>
      <c r="DA816" s="41"/>
      <c r="DB816" s="41"/>
      <c r="DC816" s="41"/>
      <c r="DD816" s="41"/>
      <c r="DE816" s="41"/>
      <c r="DF816" s="41"/>
      <c r="DG816" s="41"/>
      <c r="DH816" s="41"/>
      <c r="DI816" s="41"/>
      <c r="DJ816" s="41"/>
      <c r="DK816" s="41"/>
    </row>
    <row r="817" spans="1:115" s="34" customFormat="1" ht="60" customHeight="1">
      <c r="A817" s="43"/>
      <c r="B817" s="4">
        <v>178</v>
      </c>
      <c r="C817" s="18" t="s">
        <v>2184</v>
      </c>
      <c r="D817" s="18" t="s">
        <v>2178</v>
      </c>
      <c r="E817" s="18" t="s">
        <v>2185</v>
      </c>
      <c r="F817" s="18" t="s">
        <v>2186</v>
      </c>
      <c r="G817" s="4" t="s">
        <v>2187</v>
      </c>
      <c r="H817" s="267">
        <v>8350</v>
      </c>
      <c r="I817" s="267"/>
      <c r="J817" s="267"/>
      <c r="K817" s="20" t="s">
        <v>2182</v>
      </c>
      <c r="L817" s="18" t="s">
        <v>2188</v>
      </c>
      <c r="M817" s="4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  <c r="BF817" s="41"/>
      <c r="BG817" s="41"/>
      <c r="BH817" s="41"/>
      <c r="BI817" s="41"/>
      <c r="BJ817" s="41"/>
      <c r="BK817" s="41"/>
      <c r="BL817" s="41"/>
      <c r="BM817" s="41"/>
      <c r="BN817" s="41"/>
      <c r="BO817" s="41"/>
      <c r="BP817" s="41"/>
      <c r="BQ817" s="41"/>
      <c r="BR817" s="41"/>
      <c r="BS817" s="41"/>
      <c r="BT817" s="41"/>
      <c r="BU817" s="41"/>
      <c r="BV817" s="41"/>
      <c r="BW817" s="41"/>
      <c r="BX817" s="41"/>
      <c r="BY817" s="41"/>
      <c r="BZ817" s="41"/>
      <c r="CA817" s="41"/>
      <c r="CB817" s="41"/>
      <c r="CC817" s="41"/>
      <c r="CD817" s="41"/>
      <c r="CE817" s="41"/>
      <c r="CF817" s="41"/>
      <c r="CG817" s="41"/>
      <c r="CH817" s="41"/>
      <c r="CI817" s="41"/>
      <c r="CJ817" s="41"/>
      <c r="CK817" s="41"/>
      <c r="CL817" s="41"/>
      <c r="CM817" s="41"/>
      <c r="CN817" s="41"/>
      <c r="CO817" s="41"/>
      <c r="CP817" s="41"/>
      <c r="CQ817" s="41"/>
      <c r="CR817" s="41"/>
      <c r="CS817" s="41"/>
      <c r="CT817" s="41"/>
      <c r="CU817" s="41"/>
      <c r="CV817" s="41"/>
      <c r="CW817" s="41"/>
      <c r="CX817" s="41"/>
      <c r="CY817" s="41"/>
      <c r="CZ817" s="41"/>
      <c r="DA817" s="41"/>
      <c r="DB817" s="41"/>
      <c r="DC817" s="41"/>
      <c r="DD817" s="41"/>
      <c r="DE817" s="41"/>
      <c r="DF817" s="41"/>
      <c r="DG817" s="41"/>
      <c r="DH817" s="41"/>
      <c r="DI817" s="41"/>
      <c r="DJ817" s="41"/>
      <c r="DK817" s="41"/>
    </row>
    <row r="818" spans="1:115" s="34" customFormat="1" ht="60" customHeight="1">
      <c r="A818" s="43"/>
      <c r="B818" s="4">
        <v>179</v>
      </c>
      <c r="C818" s="18" t="s">
        <v>2189</v>
      </c>
      <c r="D818" s="18" t="s">
        <v>2178</v>
      </c>
      <c r="E818" s="18" t="s">
        <v>2190</v>
      </c>
      <c r="F818" s="18" t="s">
        <v>2191</v>
      </c>
      <c r="G818" s="4" t="s">
        <v>2192</v>
      </c>
      <c r="H818" s="267">
        <f>50+2500</f>
        <v>2550</v>
      </c>
      <c r="I818" s="267"/>
      <c r="J818" s="267"/>
      <c r="K818" s="20" t="s">
        <v>2182</v>
      </c>
      <c r="L818" s="18" t="s">
        <v>2193</v>
      </c>
      <c r="M818" s="4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  <c r="BF818" s="41"/>
      <c r="BG818" s="41"/>
      <c r="BH818" s="41"/>
      <c r="BI818" s="41"/>
      <c r="BJ818" s="41"/>
      <c r="BK818" s="41"/>
      <c r="BL818" s="41"/>
      <c r="BM818" s="41"/>
      <c r="BN818" s="41"/>
      <c r="BO818" s="41"/>
      <c r="BP818" s="41"/>
      <c r="BQ818" s="41"/>
      <c r="BR818" s="41"/>
      <c r="BS818" s="41"/>
      <c r="BT818" s="41"/>
      <c r="BU818" s="41"/>
      <c r="BV818" s="41"/>
      <c r="BW818" s="41"/>
      <c r="BX818" s="41"/>
      <c r="BY818" s="41"/>
      <c r="BZ818" s="41"/>
      <c r="CA818" s="41"/>
      <c r="CB818" s="41"/>
      <c r="CC818" s="41"/>
      <c r="CD818" s="41"/>
      <c r="CE818" s="41"/>
      <c r="CF818" s="41"/>
      <c r="CG818" s="41"/>
      <c r="CH818" s="41"/>
      <c r="CI818" s="41"/>
      <c r="CJ818" s="41"/>
      <c r="CK818" s="41"/>
      <c r="CL818" s="41"/>
      <c r="CM818" s="41"/>
      <c r="CN818" s="41"/>
      <c r="CO818" s="41"/>
      <c r="CP818" s="41"/>
      <c r="CQ818" s="41"/>
      <c r="CR818" s="41"/>
      <c r="CS818" s="41"/>
      <c r="CT818" s="41"/>
      <c r="CU818" s="41"/>
      <c r="CV818" s="41"/>
      <c r="CW818" s="41"/>
      <c r="CX818" s="41"/>
      <c r="CY818" s="41"/>
      <c r="CZ818" s="41"/>
      <c r="DA818" s="41"/>
      <c r="DB818" s="41"/>
      <c r="DC818" s="41"/>
      <c r="DD818" s="41"/>
      <c r="DE818" s="41"/>
      <c r="DF818" s="41"/>
      <c r="DG818" s="41"/>
      <c r="DH818" s="41"/>
      <c r="DI818" s="41"/>
      <c r="DJ818" s="41"/>
      <c r="DK818" s="41"/>
    </row>
    <row r="819" spans="1:115" s="34" customFormat="1" ht="60" customHeight="1">
      <c r="A819" s="43"/>
      <c r="B819" s="4">
        <v>180</v>
      </c>
      <c r="C819" s="18" t="s">
        <v>2194</v>
      </c>
      <c r="D819" s="18" t="s">
        <v>2178</v>
      </c>
      <c r="E819" s="18" t="s">
        <v>2195</v>
      </c>
      <c r="F819" s="18" t="s">
        <v>2196</v>
      </c>
      <c r="G819" s="4" t="s">
        <v>2197</v>
      </c>
      <c r="H819" s="267">
        <f>400+5500</f>
        <v>5900</v>
      </c>
      <c r="I819" s="267"/>
      <c r="J819" s="267"/>
      <c r="K819" s="20" t="s">
        <v>2182</v>
      </c>
      <c r="L819" s="18" t="s">
        <v>2198</v>
      </c>
      <c r="M819" s="4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  <c r="BF819" s="41"/>
      <c r="BG819" s="41"/>
      <c r="BH819" s="41"/>
      <c r="BI819" s="41"/>
      <c r="BJ819" s="41"/>
      <c r="BK819" s="41"/>
      <c r="BL819" s="41"/>
      <c r="BM819" s="41"/>
      <c r="BN819" s="41"/>
      <c r="BO819" s="41"/>
      <c r="BP819" s="41"/>
      <c r="BQ819" s="41"/>
      <c r="BR819" s="41"/>
      <c r="BS819" s="41"/>
      <c r="BT819" s="41"/>
      <c r="BU819" s="41"/>
      <c r="BV819" s="41"/>
      <c r="BW819" s="41"/>
      <c r="BX819" s="41"/>
      <c r="BY819" s="41"/>
      <c r="BZ819" s="41"/>
      <c r="CA819" s="41"/>
      <c r="CB819" s="41"/>
      <c r="CC819" s="41"/>
      <c r="CD819" s="41"/>
      <c r="CE819" s="41"/>
      <c r="CF819" s="41"/>
      <c r="CG819" s="41"/>
      <c r="CH819" s="41"/>
      <c r="CI819" s="41"/>
      <c r="CJ819" s="41"/>
      <c r="CK819" s="41"/>
      <c r="CL819" s="41"/>
      <c r="CM819" s="41"/>
      <c r="CN819" s="41"/>
      <c r="CO819" s="41"/>
      <c r="CP819" s="41"/>
      <c r="CQ819" s="41"/>
      <c r="CR819" s="41"/>
      <c r="CS819" s="41"/>
      <c r="CT819" s="41"/>
      <c r="CU819" s="41"/>
      <c r="CV819" s="41"/>
      <c r="CW819" s="41"/>
      <c r="CX819" s="41"/>
      <c r="CY819" s="41"/>
      <c r="CZ819" s="41"/>
      <c r="DA819" s="41"/>
      <c r="DB819" s="41"/>
      <c r="DC819" s="41"/>
      <c r="DD819" s="41"/>
      <c r="DE819" s="41"/>
      <c r="DF819" s="41"/>
      <c r="DG819" s="41"/>
      <c r="DH819" s="41"/>
      <c r="DI819" s="41"/>
      <c r="DJ819" s="41"/>
      <c r="DK819" s="41"/>
    </row>
    <row r="820" spans="1:115" s="34" customFormat="1" ht="60" customHeight="1">
      <c r="A820" s="43"/>
      <c r="B820" s="4">
        <v>181</v>
      </c>
      <c r="C820" s="18" t="s">
        <v>2199</v>
      </c>
      <c r="D820" s="18" t="s">
        <v>2178</v>
      </c>
      <c r="E820" s="18" t="s">
        <v>2200</v>
      </c>
      <c r="F820" s="18" t="s">
        <v>2201</v>
      </c>
      <c r="G820" s="4" t="s">
        <v>1202</v>
      </c>
      <c r="H820" s="267">
        <v>5000</v>
      </c>
      <c r="I820" s="267"/>
      <c r="J820" s="267"/>
      <c r="K820" s="20" t="s">
        <v>2182</v>
      </c>
      <c r="L820" s="18" t="s">
        <v>2202</v>
      </c>
      <c r="M820" s="4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  <c r="BF820" s="41"/>
      <c r="BG820" s="41"/>
      <c r="BH820" s="41"/>
      <c r="BI820" s="41"/>
      <c r="BJ820" s="41"/>
      <c r="BK820" s="41"/>
      <c r="BL820" s="41"/>
      <c r="BM820" s="41"/>
      <c r="BN820" s="41"/>
      <c r="BO820" s="41"/>
      <c r="BP820" s="41"/>
      <c r="BQ820" s="41"/>
      <c r="BR820" s="41"/>
      <c r="BS820" s="41"/>
      <c r="BT820" s="41"/>
      <c r="BU820" s="41"/>
      <c r="BV820" s="41"/>
      <c r="BW820" s="41"/>
      <c r="BX820" s="41"/>
      <c r="BY820" s="41"/>
      <c r="BZ820" s="41"/>
      <c r="CA820" s="41"/>
      <c r="CB820" s="41"/>
      <c r="CC820" s="41"/>
      <c r="CD820" s="41"/>
      <c r="CE820" s="41"/>
      <c r="CF820" s="41"/>
      <c r="CG820" s="41"/>
      <c r="CH820" s="41"/>
      <c r="CI820" s="41"/>
      <c r="CJ820" s="41"/>
      <c r="CK820" s="41"/>
      <c r="CL820" s="41"/>
      <c r="CM820" s="41"/>
      <c r="CN820" s="41"/>
      <c r="CO820" s="41"/>
      <c r="CP820" s="41"/>
      <c r="CQ820" s="41"/>
      <c r="CR820" s="41"/>
      <c r="CS820" s="41"/>
      <c r="CT820" s="41"/>
      <c r="CU820" s="41"/>
      <c r="CV820" s="41"/>
      <c r="CW820" s="41"/>
      <c r="CX820" s="41"/>
      <c r="CY820" s="41"/>
      <c r="CZ820" s="41"/>
      <c r="DA820" s="41"/>
      <c r="DB820" s="41"/>
      <c r="DC820" s="41"/>
      <c r="DD820" s="41"/>
      <c r="DE820" s="41"/>
      <c r="DF820" s="41"/>
      <c r="DG820" s="41"/>
      <c r="DH820" s="41"/>
      <c r="DI820" s="41"/>
      <c r="DJ820" s="41"/>
      <c r="DK820" s="41"/>
    </row>
    <row r="821" spans="1:115" s="34" customFormat="1" ht="60" customHeight="1">
      <c r="A821" s="43"/>
      <c r="B821" s="4">
        <v>182</v>
      </c>
      <c r="C821" s="18" t="s">
        <v>2203</v>
      </c>
      <c r="D821" s="18" t="s">
        <v>2178</v>
      </c>
      <c r="E821" s="18" t="s">
        <v>2204</v>
      </c>
      <c r="F821" s="18" t="s">
        <v>2205</v>
      </c>
      <c r="G821" s="4" t="s">
        <v>2206</v>
      </c>
      <c r="H821" s="267">
        <v>540</v>
      </c>
      <c r="I821" s="267"/>
      <c r="J821" s="267"/>
      <c r="K821" s="20" t="s">
        <v>2182</v>
      </c>
      <c r="L821" s="18" t="s">
        <v>2207</v>
      </c>
      <c r="M821" s="4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  <c r="BF821" s="41"/>
      <c r="BG821" s="41"/>
      <c r="BH821" s="41"/>
      <c r="BI821" s="41"/>
      <c r="BJ821" s="41"/>
      <c r="BK821" s="41"/>
      <c r="BL821" s="41"/>
      <c r="BM821" s="41"/>
      <c r="BN821" s="41"/>
      <c r="BO821" s="41"/>
      <c r="BP821" s="41"/>
      <c r="BQ821" s="41"/>
      <c r="BR821" s="41"/>
      <c r="BS821" s="41"/>
      <c r="BT821" s="41"/>
      <c r="BU821" s="41"/>
      <c r="BV821" s="41"/>
      <c r="BW821" s="41"/>
      <c r="BX821" s="41"/>
      <c r="BY821" s="41"/>
      <c r="BZ821" s="41"/>
      <c r="CA821" s="41"/>
      <c r="CB821" s="41"/>
      <c r="CC821" s="41"/>
      <c r="CD821" s="41"/>
      <c r="CE821" s="41"/>
      <c r="CF821" s="41"/>
      <c r="CG821" s="41"/>
      <c r="CH821" s="41"/>
      <c r="CI821" s="41"/>
      <c r="CJ821" s="41"/>
      <c r="CK821" s="41"/>
      <c r="CL821" s="41"/>
      <c r="CM821" s="41"/>
      <c r="CN821" s="41"/>
      <c r="CO821" s="41"/>
      <c r="CP821" s="41"/>
      <c r="CQ821" s="41"/>
      <c r="CR821" s="41"/>
      <c r="CS821" s="41"/>
      <c r="CT821" s="41"/>
      <c r="CU821" s="41"/>
      <c r="CV821" s="41"/>
      <c r="CW821" s="41"/>
      <c r="CX821" s="41"/>
      <c r="CY821" s="41"/>
      <c r="CZ821" s="41"/>
      <c r="DA821" s="41"/>
      <c r="DB821" s="41"/>
      <c r="DC821" s="41"/>
      <c r="DD821" s="41"/>
      <c r="DE821" s="41"/>
      <c r="DF821" s="41"/>
      <c r="DG821" s="41"/>
      <c r="DH821" s="41"/>
      <c r="DI821" s="41"/>
      <c r="DJ821" s="41"/>
      <c r="DK821" s="41"/>
    </row>
    <row r="822" spans="1:115" s="34" customFormat="1" ht="60" customHeight="1">
      <c r="A822" s="43"/>
      <c r="B822" s="4">
        <v>183</v>
      </c>
      <c r="C822" s="18" t="s">
        <v>2208</v>
      </c>
      <c r="D822" s="18" t="s">
        <v>2178</v>
      </c>
      <c r="E822" s="18" t="s">
        <v>2209</v>
      </c>
      <c r="F822" s="18" t="s">
        <v>2210</v>
      </c>
      <c r="G822" s="4" t="s">
        <v>1772</v>
      </c>
      <c r="H822" s="267">
        <v>400</v>
      </c>
      <c r="I822" s="267"/>
      <c r="J822" s="267"/>
      <c r="K822" s="20" t="s">
        <v>2182</v>
      </c>
      <c r="L822" s="18" t="s">
        <v>2211</v>
      </c>
      <c r="M822" s="4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  <c r="BF822" s="41"/>
      <c r="BG822" s="41"/>
      <c r="BH822" s="41"/>
      <c r="BI822" s="41"/>
      <c r="BJ822" s="41"/>
      <c r="BK822" s="41"/>
      <c r="BL822" s="41"/>
      <c r="BM822" s="41"/>
      <c r="BN822" s="41"/>
      <c r="BO822" s="41"/>
      <c r="BP822" s="41"/>
      <c r="BQ822" s="41"/>
      <c r="BR822" s="41"/>
      <c r="BS822" s="41"/>
      <c r="BT822" s="41"/>
      <c r="BU822" s="41"/>
      <c r="BV822" s="41"/>
      <c r="BW822" s="41"/>
      <c r="BX822" s="41"/>
      <c r="BY822" s="41"/>
      <c r="BZ822" s="41"/>
      <c r="CA822" s="41"/>
      <c r="CB822" s="41"/>
      <c r="CC822" s="41"/>
      <c r="CD822" s="41"/>
      <c r="CE822" s="41"/>
      <c r="CF822" s="41"/>
      <c r="CG822" s="41"/>
      <c r="CH822" s="41"/>
      <c r="CI822" s="41"/>
      <c r="CJ822" s="41"/>
      <c r="CK822" s="41"/>
      <c r="CL822" s="41"/>
      <c r="CM822" s="41"/>
      <c r="CN822" s="41"/>
      <c r="CO822" s="41"/>
      <c r="CP822" s="41"/>
      <c r="CQ822" s="41"/>
      <c r="CR822" s="41"/>
      <c r="CS822" s="41"/>
      <c r="CT822" s="41"/>
      <c r="CU822" s="41"/>
      <c r="CV822" s="41"/>
      <c r="CW822" s="41"/>
      <c r="CX822" s="41"/>
      <c r="CY822" s="41"/>
      <c r="CZ822" s="41"/>
      <c r="DA822" s="41"/>
      <c r="DB822" s="41"/>
      <c r="DC822" s="41"/>
      <c r="DD822" s="41"/>
      <c r="DE822" s="41"/>
      <c r="DF822" s="41"/>
      <c r="DG822" s="41"/>
      <c r="DH822" s="41"/>
      <c r="DI822" s="41"/>
      <c r="DJ822" s="41"/>
      <c r="DK822" s="41"/>
    </row>
    <row r="823" spans="1:115" s="34" customFormat="1" ht="60" customHeight="1">
      <c r="A823" s="43"/>
      <c r="B823" s="4">
        <v>184</v>
      </c>
      <c r="C823" s="18" t="s">
        <v>2212</v>
      </c>
      <c r="D823" s="18" t="s">
        <v>2178</v>
      </c>
      <c r="E823" s="18" t="s">
        <v>2213</v>
      </c>
      <c r="F823" s="18" t="s">
        <v>2214</v>
      </c>
      <c r="G823" s="4" t="s">
        <v>2215</v>
      </c>
      <c r="H823" s="267">
        <v>3608</v>
      </c>
      <c r="I823" s="267"/>
      <c r="J823" s="267"/>
      <c r="K823" s="20" t="s">
        <v>2182</v>
      </c>
      <c r="L823" s="18" t="s">
        <v>2216</v>
      </c>
      <c r="M823" s="4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  <c r="BF823" s="41"/>
      <c r="BG823" s="41"/>
      <c r="BH823" s="41"/>
      <c r="BI823" s="41"/>
      <c r="BJ823" s="41"/>
      <c r="BK823" s="41"/>
      <c r="BL823" s="41"/>
      <c r="BM823" s="41"/>
      <c r="BN823" s="41"/>
      <c r="BO823" s="41"/>
      <c r="BP823" s="41"/>
      <c r="BQ823" s="41"/>
      <c r="BR823" s="41"/>
      <c r="BS823" s="41"/>
      <c r="BT823" s="41"/>
      <c r="BU823" s="41"/>
      <c r="BV823" s="41"/>
      <c r="BW823" s="41"/>
      <c r="BX823" s="41"/>
      <c r="BY823" s="41"/>
      <c r="BZ823" s="41"/>
      <c r="CA823" s="41"/>
      <c r="CB823" s="41"/>
      <c r="CC823" s="41"/>
      <c r="CD823" s="41"/>
      <c r="CE823" s="41"/>
      <c r="CF823" s="41"/>
      <c r="CG823" s="41"/>
      <c r="CH823" s="41"/>
      <c r="CI823" s="41"/>
      <c r="CJ823" s="41"/>
      <c r="CK823" s="41"/>
      <c r="CL823" s="41"/>
      <c r="CM823" s="41"/>
      <c r="CN823" s="41"/>
      <c r="CO823" s="41"/>
      <c r="CP823" s="41"/>
      <c r="CQ823" s="41"/>
      <c r="CR823" s="41"/>
      <c r="CS823" s="41"/>
      <c r="CT823" s="41"/>
      <c r="CU823" s="41"/>
      <c r="CV823" s="41"/>
      <c r="CW823" s="41"/>
      <c r="CX823" s="41"/>
      <c r="CY823" s="41"/>
      <c r="CZ823" s="41"/>
      <c r="DA823" s="41"/>
      <c r="DB823" s="41"/>
      <c r="DC823" s="41"/>
      <c r="DD823" s="41"/>
      <c r="DE823" s="41"/>
      <c r="DF823" s="41"/>
      <c r="DG823" s="41"/>
      <c r="DH823" s="41"/>
      <c r="DI823" s="41"/>
      <c r="DJ823" s="41"/>
      <c r="DK823" s="41"/>
    </row>
    <row r="824" spans="1:115" s="34" customFormat="1" ht="60" customHeight="1">
      <c r="A824" s="43"/>
      <c r="B824" s="4">
        <v>185</v>
      </c>
      <c r="C824" s="18" t="s">
        <v>2217</v>
      </c>
      <c r="D824" s="18" t="s">
        <v>2178</v>
      </c>
      <c r="E824" s="18" t="s">
        <v>1957</v>
      </c>
      <c r="F824" s="18" t="s">
        <v>2218</v>
      </c>
      <c r="G824" s="4" t="s">
        <v>2219</v>
      </c>
      <c r="H824" s="267">
        <v>5200</v>
      </c>
      <c r="I824" s="267"/>
      <c r="J824" s="267"/>
      <c r="K824" s="20" t="s">
        <v>2182</v>
      </c>
      <c r="L824" s="18" t="s">
        <v>2220</v>
      </c>
      <c r="M824" s="4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  <c r="BF824" s="41"/>
      <c r="BG824" s="41"/>
      <c r="BH824" s="41"/>
      <c r="BI824" s="41"/>
      <c r="BJ824" s="41"/>
      <c r="BK824" s="41"/>
      <c r="BL824" s="41"/>
      <c r="BM824" s="41"/>
      <c r="BN824" s="41"/>
      <c r="BO824" s="41"/>
      <c r="BP824" s="41"/>
      <c r="BQ824" s="41"/>
      <c r="BR824" s="41"/>
      <c r="BS824" s="41"/>
      <c r="BT824" s="41"/>
      <c r="BU824" s="41"/>
      <c r="BV824" s="41"/>
      <c r="BW824" s="41"/>
      <c r="BX824" s="41"/>
      <c r="BY824" s="41"/>
      <c r="BZ824" s="41"/>
      <c r="CA824" s="41"/>
      <c r="CB824" s="41"/>
      <c r="CC824" s="41"/>
      <c r="CD824" s="41"/>
      <c r="CE824" s="41"/>
      <c r="CF824" s="41"/>
      <c r="CG824" s="41"/>
      <c r="CH824" s="41"/>
      <c r="CI824" s="41"/>
      <c r="CJ824" s="41"/>
      <c r="CK824" s="41"/>
      <c r="CL824" s="41"/>
      <c r="CM824" s="41"/>
      <c r="CN824" s="41"/>
      <c r="CO824" s="41"/>
      <c r="CP824" s="41"/>
      <c r="CQ824" s="41"/>
      <c r="CR824" s="41"/>
      <c r="CS824" s="41"/>
      <c r="CT824" s="41"/>
      <c r="CU824" s="41"/>
      <c r="CV824" s="41"/>
      <c r="CW824" s="41"/>
      <c r="CX824" s="41"/>
      <c r="CY824" s="41"/>
      <c r="CZ824" s="41"/>
      <c r="DA824" s="41"/>
      <c r="DB824" s="41"/>
      <c r="DC824" s="41"/>
      <c r="DD824" s="41"/>
      <c r="DE824" s="41"/>
      <c r="DF824" s="41"/>
      <c r="DG824" s="41"/>
      <c r="DH824" s="41"/>
      <c r="DI824" s="41"/>
      <c r="DJ824" s="41"/>
      <c r="DK824" s="41"/>
    </row>
    <row r="825" spans="1:115" s="34" customFormat="1" ht="60" customHeight="1">
      <c r="A825" s="43"/>
      <c r="B825" s="4">
        <v>186</v>
      </c>
      <c r="C825" s="18" t="s">
        <v>2221</v>
      </c>
      <c r="D825" s="18" t="s">
        <v>2178</v>
      </c>
      <c r="E825" s="18" t="s">
        <v>2213</v>
      </c>
      <c r="F825" s="18" t="s">
        <v>2222</v>
      </c>
      <c r="G825" s="4" t="s">
        <v>2223</v>
      </c>
      <c r="H825" s="267">
        <v>10043</v>
      </c>
      <c r="I825" s="267"/>
      <c r="J825" s="267"/>
      <c r="K825" s="20" t="s">
        <v>2182</v>
      </c>
      <c r="L825" s="18" t="s">
        <v>2224</v>
      </c>
      <c r="M825" s="4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  <c r="BF825" s="41"/>
      <c r="BG825" s="41"/>
      <c r="BH825" s="41"/>
      <c r="BI825" s="41"/>
      <c r="BJ825" s="41"/>
      <c r="BK825" s="41"/>
      <c r="BL825" s="41"/>
      <c r="BM825" s="41"/>
      <c r="BN825" s="41"/>
      <c r="BO825" s="41"/>
      <c r="BP825" s="41"/>
      <c r="BQ825" s="41"/>
      <c r="BR825" s="41"/>
      <c r="BS825" s="41"/>
      <c r="BT825" s="41"/>
      <c r="BU825" s="41"/>
      <c r="BV825" s="41"/>
      <c r="BW825" s="41"/>
      <c r="BX825" s="41"/>
      <c r="BY825" s="41"/>
      <c r="BZ825" s="41"/>
      <c r="CA825" s="41"/>
      <c r="CB825" s="41"/>
      <c r="CC825" s="41"/>
      <c r="CD825" s="41"/>
      <c r="CE825" s="41"/>
      <c r="CF825" s="41"/>
      <c r="CG825" s="41"/>
      <c r="CH825" s="41"/>
      <c r="CI825" s="41"/>
      <c r="CJ825" s="41"/>
      <c r="CK825" s="41"/>
      <c r="CL825" s="41"/>
      <c r="CM825" s="41"/>
      <c r="CN825" s="41"/>
      <c r="CO825" s="41"/>
      <c r="CP825" s="41"/>
      <c r="CQ825" s="41"/>
      <c r="CR825" s="41"/>
      <c r="CS825" s="41"/>
      <c r="CT825" s="41"/>
      <c r="CU825" s="41"/>
      <c r="CV825" s="41"/>
      <c r="CW825" s="41"/>
      <c r="CX825" s="41"/>
      <c r="CY825" s="41"/>
      <c r="CZ825" s="41"/>
      <c r="DA825" s="41"/>
      <c r="DB825" s="41"/>
      <c r="DC825" s="41"/>
      <c r="DD825" s="41"/>
      <c r="DE825" s="41"/>
      <c r="DF825" s="41"/>
      <c r="DG825" s="41"/>
      <c r="DH825" s="41"/>
      <c r="DI825" s="41"/>
      <c r="DJ825" s="41"/>
      <c r="DK825" s="41"/>
    </row>
    <row r="826" spans="1:115" s="34" customFormat="1" ht="60" customHeight="1">
      <c r="A826" s="43"/>
      <c r="B826" s="4">
        <v>187</v>
      </c>
      <c r="C826" s="18" t="s">
        <v>2225</v>
      </c>
      <c r="D826" s="18" t="s">
        <v>2178</v>
      </c>
      <c r="E826" s="18" t="s">
        <v>2226</v>
      </c>
      <c r="F826" s="18" t="s">
        <v>2227</v>
      </c>
      <c r="G826" s="4" t="s">
        <v>2228</v>
      </c>
      <c r="H826" s="267">
        <v>21600</v>
      </c>
      <c r="I826" s="267"/>
      <c r="J826" s="267"/>
      <c r="K826" s="20" t="s">
        <v>2182</v>
      </c>
      <c r="L826" s="18" t="s">
        <v>2229</v>
      </c>
      <c r="M826" s="4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  <c r="BF826" s="41"/>
      <c r="BG826" s="41"/>
      <c r="BH826" s="41"/>
      <c r="BI826" s="41"/>
      <c r="BJ826" s="41"/>
      <c r="BK826" s="41"/>
      <c r="BL826" s="41"/>
      <c r="BM826" s="41"/>
      <c r="BN826" s="41"/>
      <c r="BO826" s="41"/>
      <c r="BP826" s="41"/>
      <c r="BQ826" s="41"/>
      <c r="BR826" s="41"/>
      <c r="BS826" s="41"/>
      <c r="BT826" s="41"/>
      <c r="BU826" s="41"/>
      <c r="BV826" s="41"/>
      <c r="BW826" s="41"/>
      <c r="BX826" s="41"/>
      <c r="BY826" s="41"/>
      <c r="BZ826" s="41"/>
      <c r="CA826" s="41"/>
      <c r="CB826" s="41"/>
      <c r="CC826" s="41"/>
      <c r="CD826" s="41"/>
      <c r="CE826" s="41"/>
      <c r="CF826" s="41"/>
      <c r="CG826" s="41"/>
      <c r="CH826" s="41"/>
      <c r="CI826" s="41"/>
      <c r="CJ826" s="41"/>
      <c r="CK826" s="41"/>
      <c r="CL826" s="41"/>
      <c r="CM826" s="41"/>
      <c r="CN826" s="41"/>
      <c r="CO826" s="41"/>
      <c r="CP826" s="41"/>
      <c r="CQ826" s="41"/>
      <c r="CR826" s="41"/>
      <c r="CS826" s="41"/>
      <c r="CT826" s="41"/>
      <c r="CU826" s="41"/>
      <c r="CV826" s="41"/>
      <c r="CW826" s="41"/>
      <c r="CX826" s="41"/>
      <c r="CY826" s="41"/>
      <c r="CZ826" s="41"/>
      <c r="DA826" s="41"/>
      <c r="DB826" s="41"/>
      <c r="DC826" s="41"/>
      <c r="DD826" s="41"/>
      <c r="DE826" s="41"/>
      <c r="DF826" s="41"/>
      <c r="DG826" s="41"/>
      <c r="DH826" s="41"/>
      <c r="DI826" s="41"/>
      <c r="DJ826" s="41"/>
      <c r="DK826" s="41"/>
    </row>
    <row r="827" spans="1:115" s="34" customFormat="1" ht="60" customHeight="1">
      <c r="A827" s="43"/>
      <c r="B827" s="4">
        <v>188</v>
      </c>
      <c r="C827" s="18" t="s">
        <v>2230</v>
      </c>
      <c r="D827" s="18" t="s">
        <v>2178</v>
      </c>
      <c r="E827" s="18" t="s">
        <v>2231</v>
      </c>
      <c r="F827" s="18" t="s">
        <v>2232</v>
      </c>
      <c r="G827" s="4" t="s">
        <v>1758</v>
      </c>
      <c r="H827" s="267">
        <v>200</v>
      </c>
      <c r="I827" s="267"/>
      <c r="J827" s="267"/>
      <c r="K827" s="20" t="s">
        <v>2182</v>
      </c>
      <c r="L827" s="18" t="s">
        <v>2233</v>
      </c>
      <c r="M827" s="4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  <c r="BF827" s="41"/>
      <c r="BG827" s="41"/>
      <c r="BH827" s="41"/>
      <c r="BI827" s="41"/>
      <c r="BJ827" s="41"/>
      <c r="BK827" s="41"/>
      <c r="BL827" s="41"/>
      <c r="BM827" s="41"/>
      <c r="BN827" s="41"/>
      <c r="BO827" s="41"/>
      <c r="BP827" s="41"/>
      <c r="BQ827" s="41"/>
      <c r="BR827" s="41"/>
      <c r="BS827" s="41"/>
      <c r="BT827" s="41"/>
      <c r="BU827" s="41"/>
      <c r="BV827" s="41"/>
      <c r="BW827" s="41"/>
      <c r="BX827" s="41"/>
      <c r="BY827" s="41"/>
      <c r="BZ827" s="41"/>
      <c r="CA827" s="41"/>
      <c r="CB827" s="41"/>
      <c r="CC827" s="41"/>
      <c r="CD827" s="41"/>
      <c r="CE827" s="41"/>
      <c r="CF827" s="41"/>
      <c r="CG827" s="41"/>
      <c r="CH827" s="41"/>
      <c r="CI827" s="41"/>
      <c r="CJ827" s="41"/>
      <c r="CK827" s="41"/>
      <c r="CL827" s="41"/>
      <c r="CM827" s="41"/>
      <c r="CN827" s="41"/>
      <c r="CO827" s="41"/>
      <c r="CP827" s="41"/>
      <c r="CQ827" s="41"/>
      <c r="CR827" s="41"/>
      <c r="CS827" s="41"/>
      <c r="CT827" s="41"/>
      <c r="CU827" s="41"/>
      <c r="CV827" s="41"/>
      <c r="CW827" s="41"/>
      <c r="CX827" s="41"/>
      <c r="CY827" s="41"/>
      <c r="CZ827" s="41"/>
      <c r="DA827" s="41"/>
      <c r="DB827" s="41"/>
      <c r="DC827" s="41"/>
      <c r="DD827" s="41"/>
      <c r="DE827" s="41"/>
      <c r="DF827" s="41"/>
      <c r="DG827" s="41"/>
      <c r="DH827" s="41"/>
      <c r="DI827" s="41"/>
      <c r="DJ827" s="41"/>
      <c r="DK827" s="41"/>
    </row>
    <row r="828" spans="1:115" s="34" customFormat="1" ht="60" customHeight="1">
      <c r="A828" s="43"/>
      <c r="B828" s="4">
        <v>189</v>
      </c>
      <c r="C828" s="18" t="s">
        <v>2234</v>
      </c>
      <c r="D828" s="18" t="s">
        <v>2178</v>
      </c>
      <c r="E828" s="18" t="s">
        <v>2235</v>
      </c>
      <c r="F828" s="18" t="s">
        <v>2236</v>
      </c>
      <c r="G828" s="4" t="s">
        <v>1772</v>
      </c>
      <c r="H828" s="267">
        <v>400</v>
      </c>
      <c r="I828" s="267"/>
      <c r="J828" s="267"/>
      <c r="K828" s="20" t="s">
        <v>2182</v>
      </c>
      <c r="L828" s="18" t="s">
        <v>2237</v>
      </c>
      <c r="M828" s="4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  <c r="BF828" s="41"/>
      <c r="BG828" s="41"/>
      <c r="BH828" s="41"/>
      <c r="BI828" s="41"/>
      <c r="BJ828" s="41"/>
      <c r="BK828" s="41"/>
      <c r="BL828" s="41"/>
      <c r="BM828" s="41"/>
      <c r="BN828" s="41"/>
      <c r="BO828" s="41"/>
      <c r="BP828" s="41"/>
      <c r="BQ828" s="41"/>
      <c r="BR828" s="41"/>
      <c r="BS828" s="41"/>
      <c r="BT828" s="41"/>
      <c r="BU828" s="41"/>
      <c r="BV828" s="41"/>
      <c r="BW828" s="41"/>
      <c r="BX828" s="41"/>
      <c r="BY828" s="41"/>
      <c r="BZ828" s="41"/>
      <c r="CA828" s="41"/>
      <c r="CB828" s="41"/>
      <c r="CC828" s="41"/>
      <c r="CD828" s="41"/>
      <c r="CE828" s="41"/>
      <c r="CF828" s="41"/>
      <c r="CG828" s="41"/>
      <c r="CH828" s="41"/>
      <c r="CI828" s="41"/>
      <c r="CJ828" s="41"/>
      <c r="CK828" s="41"/>
      <c r="CL828" s="41"/>
      <c r="CM828" s="41"/>
      <c r="CN828" s="41"/>
      <c r="CO828" s="41"/>
      <c r="CP828" s="41"/>
      <c r="CQ828" s="41"/>
      <c r="CR828" s="41"/>
      <c r="CS828" s="41"/>
      <c r="CT828" s="41"/>
      <c r="CU828" s="41"/>
      <c r="CV828" s="41"/>
      <c r="CW828" s="41"/>
      <c r="CX828" s="41"/>
      <c r="CY828" s="41"/>
      <c r="CZ828" s="41"/>
      <c r="DA828" s="41"/>
      <c r="DB828" s="41"/>
      <c r="DC828" s="41"/>
      <c r="DD828" s="41"/>
      <c r="DE828" s="41"/>
      <c r="DF828" s="41"/>
      <c r="DG828" s="41"/>
      <c r="DH828" s="41"/>
      <c r="DI828" s="41"/>
      <c r="DJ828" s="41"/>
      <c r="DK828" s="41"/>
    </row>
    <row r="829" spans="1:115" s="34" customFormat="1" ht="60" customHeight="1">
      <c r="A829" s="43"/>
      <c r="B829" s="4">
        <v>190</v>
      </c>
      <c r="C829" s="18" t="s">
        <v>2238</v>
      </c>
      <c r="D829" s="18" t="s">
        <v>2178</v>
      </c>
      <c r="E829" s="18" t="s">
        <v>2239</v>
      </c>
      <c r="F829" s="18" t="s">
        <v>2240</v>
      </c>
      <c r="G829" s="4" t="s">
        <v>2241</v>
      </c>
      <c r="H829" s="267">
        <v>25795</v>
      </c>
      <c r="I829" s="267"/>
      <c r="J829" s="267"/>
      <c r="K829" s="20" t="s">
        <v>2182</v>
      </c>
      <c r="L829" s="18" t="s">
        <v>2242</v>
      </c>
      <c r="M829" s="4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  <c r="BF829" s="41"/>
      <c r="BG829" s="41"/>
      <c r="BH829" s="41"/>
      <c r="BI829" s="41"/>
      <c r="BJ829" s="41"/>
      <c r="BK829" s="41"/>
      <c r="BL829" s="41"/>
      <c r="BM829" s="41"/>
      <c r="BN829" s="41"/>
      <c r="BO829" s="41"/>
      <c r="BP829" s="41"/>
      <c r="BQ829" s="41"/>
      <c r="BR829" s="41"/>
      <c r="BS829" s="41"/>
      <c r="BT829" s="41"/>
      <c r="BU829" s="41"/>
      <c r="BV829" s="41"/>
      <c r="BW829" s="41"/>
      <c r="BX829" s="41"/>
      <c r="BY829" s="41"/>
      <c r="BZ829" s="41"/>
      <c r="CA829" s="41"/>
      <c r="CB829" s="41"/>
      <c r="CC829" s="41"/>
      <c r="CD829" s="41"/>
      <c r="CE829" s="41"/>
      <c r="CF829" s="41"/>
      <c r="CG829" s="41"/>
      <c r="CH829" s="41"/>
      <c r="CI829" s="41"/>
      <c r="CJ829" s="41"/>
      <c r="CK829" s="41"/>
      <c r="CL829" s="41"/>
      <c r="CM829" s="41"/>
      <c r="CN829" s="41"/>
      <c r="CO829" s="41"/>
      <c r="CP829" s="41"/>
      <c r="CQ829" s="41"/>
      <c r="CR829" s="41"/>
      <c r="CS829" s="41"/>
      <c r="CT829" s="41"/>
      <c r="CU829" s="41"/>
      <c r="CV829" s="41"/>
      <c r="CW829" s="41"/>
      <c r="CX829" s="41"/>
      <c r="CY829" s="41"/>
      <c r="CZ829" s="41"/>
      <c r="DA829" s="41"/>
      <c r="DB829" s="41"/>
      <c r="DC829" s="41"/>
      <c r="DD829" s="41"/>
      <c r="DE829" s="41"/>
      <c r="DF829" s="41"/>
      <c r="DG829" s="41"/>
      <c r="DH829" s="41"/>
      <c r="DI829" s="41"/>
      <c r="DJ829" s="41"/>
      <c r="DK829" s="41"/>
    </row>
    <row r="830" spans="1:115" s="34" customFormat="1" ht="60" customHeight="1">
      <c r="A830" s="43"/>
      <c r="B830" s="4">
        <v>191</v>
      </c>
      <c r="C830" s="18" t="s">
        <v>2243</v>
      </c>
      <c r="D830" s="18" t="s">
        <v>2244</v>
      </c>
      <c r="E830" s="18" t="s">
        <v>2245</v>
      </c>
      <c r="F830" s="18" t="s">
        <v>2246</v>
      </c>
      <c r="G830" s="4" t="s">
        <v>2247</v>
      </c>
      <c r="H830" s="267">
        <v>4125</v>
      </c>
      <c r="I830" s="267"/>
      <c r="J830" s="267"/>
      <c r="K830" s="20" t="s">
        <v>2182</v>
      </c>
      <c r="L830" s="18" t="s">
        <v>2248</v>
      </c>
      <c r="M830" s="4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  <c r="BF830" s="41"/>
      <c r="BG830" s="41"/>
      <c r="BH830" s="41"/>
      <c r="BI830" s="41"/>
      <c r="BJ830" s="41"/>
      <c r="BK830" s="41"/>
      <c r="BL830" s="41"/>
      <c r="BM830" s="41"/>
      <c r="BN830" s="41"/>
      <c r="BO830" s="41"/>
      <c r="BP830" s="41"/>
      <c r="BQ830" s="41"/>
      <c r="BR830" s="41"/>
      <c r="BS830" s="41"/>
      <c r="BT830" s="41"/>
      <c r="BU830" s="41"/>
      <c r="BV830" s="41"/>
      <c r="BW830" s="41"/>
      <c r="BX830" s="41"/>
      <c r="BY830" s="41"/>
      <c r="BZ830" s="41"/>
      <c r="CA830" s="41"/>
      <c r="CB830" s="41"/>
      <c r="CC830" s="41"/>
      <c r="CD830" s="41"/>
      <c r="CE830" s="41"/>
      <c r="CF830" s="41"/>
      <c r="CG830" s="41"/>
      <c r="CH830" s="41"/>
      <c r="CI830" s="41"/>
      <c r="CJ830" s="41"/>
      <c r="CK830" s="41"/>
      <c r="CL830" s="41"/>
      <c r="CM830" s="41"/>
      <c r="CN830" s="41"/>
      <c r="CO830" s="41"/>
      <c r="CP830" s="41"/>
      <c r="CQ830" s="41"/>
      <c r="CR830" s="41"/>
      <c r="CS830" s="41"/>
      <c r="CT830" s="41"/>
      <c r="CU830" s="41"/>
      <c r="CV830" s="41"/>
      <c r="CW830" s="41"/>
      <c r="CX830" s="41"/>
      <c r="CY830" s="41"/>
      <c r="CZ830" s="41"/>
      <c r="DA830" s="41"/>
      <c r="DB830" s="41"/>
      <c r="DC830" s="41"/>
      <c r="DD830" s="41"/>
      <c r="DE830" s="41"/>
      <c r="DF830" s="41"/>
      <c r="DG830" s="41"/>
      <c r="DH830" s="41"/>
      <c r="DI830" s="41"/>
      <c r="DJ830" s="41"/>
      <c r="DK830" s="41"/>
    </row>
    <row r="831" spans="1:115" s="34" customFormat="1" ht="60" customHeight="1">
      <c r="A831" s="43"/>
      <c r="B831" s="4">
        <v>192</v>
      </c>
      <c r="C831" s="18" t="s">
        <v>2249</v>
      </c>
      <c r="D831" s="18" t="s">
        <v>2244</v>
      </c>
      <c r="E831" s="18" t="s">
        <v>2250</v>
      </c>
      <c r="F831" s="18" t="s">
        <v>2251</v>
      </c>
      <c r="G831" s="4" t="s">
        <v>2252</v>
      </c>
      <c r="H831" s="267">
        <v>4628</v>
      </c>
      <c r="I831" s="267"/>
      <c r="J831" s="267"/>
      <c r="K831" s="20" t="s">
        <v>2182</v>
      </c>
      <c r="L831" s="18" t="s">
        <v>2253</v>
      </c>
      <c r="M831" s="4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  <c r="BF831" s="41"/>
      <c r="BG831" s="41"/>
      <c r="BH831" s="41"/>
      <c r="BI831" s="41"/>
      <c r="BJ831" s="41"/>
      <c r="BK831" s="41"/>
      <c r="BL831" s="41"/>
      <c r="BM831" s="41"/>
      <c r="BN831" s="41"/>
      <c r="BO831" s="41"/>
      <c r="BP831" s="41"/>
      <c r="BQ831" s="41"/>
      <c r="BR831" s="41"/>
      <c r="BS831" s="41"/>
      <c r="BT831" s="41"/>
      <c r="BU831" s="41"/>
      <c r="BV831" s="41"/>
      <c r="BW831" s="41"/>
      <c r="BX831" s="41"/>
      <c r="BY831" s="41"/>
      <c r="BZ831" s="41"/>
      <c r="CA831" s="41"/>
      <c r="CB831" s="41"/>
      <c r="CC831" s="41"/>
      <c r="CD831" s="41"/>
      <c r="CE831" s="41"/>
      <c r="CF831" s="41"/>
      <c r="CG831" s="41"/>
      <c r="CH831" s="41"/>
      <c r="CI831" s="41"/>
      <c r="CJ831" s="41"/>
      <c r="CK831" s="41"/>
      <c r="CL831" s="41"/>
      <c r="CM831" s="41"/>
      <c r="CN831" s="41"/>
      <c r="CO831" s="41"/>
      <c r="CP831" s="41"/>
      <c r="CQ831" s="41"/>
      <c r="CR831" s="41"/>
      <c r="CS831" s="41"/>
      <c r="CT831" s="41"/>
      <c r="CU831" s="41"/>
      <c r="CV831" s="41"/>
      <c r="CW831" s="41"/>
      <c r="CX831" s="41"/>
      <c r="CY831" s="41"/>
      <c r="CZ831" s="41"/>
      <c r="DA831" s="41"/>
      <c r="DB831" s="41"/>
      <c r="DC831" s="41"/>
      <c r="DD831" s="41"/>
      <c r="DE831" s="41"/>
      <c r="DF831" s="41"/>
      <c r="DG831" s="41"/>
      <c r="DH831" s="41"/>
      <c r="DI831" s="41"/>
      <c r="DJ831" s="41"/>
      <c r="DK831" s="41"/>
    </row>
    <row r="832" spans="1:115" s="34" customFormat="1" ht="60" customHeight="1">
      <c r="A832" s="43"/>
      <c r="B832" s="4">
        <v>193</v>
      </c>
      <c r="C832" s="18" t="s">
        <v>2254</v>
      </c>
      <c r="D832" s="18" t="s">
        <v>2244</v>
      </c>
      <c r="E832" s="18" t="s">
        <v>2255</v>
      </c>
      <c r="F832" s="18" t="s">
        <v>2256</v>
      </c>
      <c r="G832" s="4" t="s">
        <v>1758</v>
      </c>
      <c r="H832" s="267">
        <v>200</v>
      </c>
      <c r="I832" s="267"/>
      <c r="J832" s="267"/>
      <c r="K832" s="20" t="s">
        <v>2182</v>
      </c>
      <c r="L832" s="18" t="s">
        <v>2257</v>
      </c>
      <c r="M832" s="4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  <c r="BF832" s="41"/>
      <c r="BG832" s="41"/>
      <c r="BH832" s="41"/>
      <c r="BI832" s="41"/>
      <c r="BJ832" s="41"/>
      <c r="BK832" s="41"/>
      <c r="BL832" s="41"/>
      <c r="BM832" s="41"/>
      <c r="BN832" s="41"/>
      <c r="BO832" s="41"/>
      <c r="BP832" s="41"/>
      <c r="BQ832" s="41"/>
      <c r="BR832" s="41"/>
      <c r="BS832" s="41"/>
      <c r="BT832" s="41"/>
      <c r="BU832" s="41"/>
      <c r="BV832" s="41"/>
      <c r="BW832" s="41"/>
      <c r="BX832" s="41"/>
      <c r="BY832" s="41"/>
      <c r="BZ832" s="41"/>
      <c r="CA832" s="41"/>
      <c r="CB832" s="41"/>
      <c r="CC832" s="41"/>
      <c r="CD832" s="41"/>
      <c r="CE832" s="41"/>
      <c r="CF832" s="41"/>
      <c r="CG832" s="41"/>
      <c r="CH832" s="41"/>
      <c r="CI832" s="41"/>
      <c r="CJ832" s="41"/>
      <c r="CK832" s="41"/>
      <c r="CL832" s="41"/>
      <c r="CM832" s="41"/>
      <c r="CN832" s="41"/>
      <c r="CO832" s="41"/>
      <c r="CP832" s="41"/>
      <c r="CQ832" s="41"/>
      <c r="CR832" s="41"/>
      <c r="CS832" s="41"/>
      <c r="CT832" s="41"/>
      <c r="CU832" s="41"/>
      <c r="CV832" s="41"/>
      <c r="CW832" s="41"/>
      <c r="CX832" s="41"/>
      <c r="CY832" s="41"/>
      <c r="CZ832" s="41"/>
      <c r="DA832" s="41"/>
      <c r="DB832" s="41"/>
      <c r="DC832" s="41"/>
      <c r="DD832" s="41"/>
      <c r="DE832" s="41"/>
      <c r="DF832" s="41"/>
      <c r="DG832" s="41"/>
      <c r="DH832" s="41"/>
      <c r="DI832" s="41"/>
      <c r="DJ832" s="41"/>
      <c r="DK832" s="41"/>
    </row>
    <row r="833" spans="1:115" s="34" customFormat="1" ht="60" customHeight="1">
      <c r="A833" s="43"/>
      <c r="B833" s="4">
        <v>194</v>
      </c>
      <c r="C833" s="18" t="s">
        <v>2258</v>
      </c>
      <c r="D833" s="18" t="s">
        <v>1946</v>
      </c>
      <c r="E833" s="18" t="s">
        <v>2259</v>
      </c>
      <c r="F833" s="18" t="s">
        <v>2260</v>
      </c>
      <c r="G833" s="4" t="s">
        <v>2261</v>
      </c>
      <c r="H833" s="267">
        <v>13942</v>
      </c>
      <c r="I833" s="267"/>
      <c r="J833" s="267"/>
      <c r="K833" s="20" t="s">
        <v>2182</v>
      </c>
      <c r="L833" s="18" t="s">
        <v>2262</v>
      </c>
      <c r="M833" s="4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1"/>
      <c r="BF833" s="41"/>
      <c r="BG833" s="41"/>
      <c r="BH833" s="41"/>
      <c r="BI833" s="41"/>
      <c r="BJ833" s="41"/>
      <c r="BK833" s="41"/>
      <c r="BL833" s="41"/>
      <c r="BM833" s="41"/>
      <c r="BN833" s="41"/>
      <c r="BO833" s="41"/>
      <c r="BP833" s="41"/>
      <c r="BQ833" s="41"/>
      <c r="BR833" s="41"/>
      <c r="BS833" s="41"/>
      <c r="BT833" s="41"/>
      <c r="BU833" s="41"/>
      <c r="BV833" s="41"/>
      <c r="BW833" s="41"/>
      <c r="BX833" s="41"/>
      <c r="BY833" s="41"/>
      <c r="BZ833" s="41"/>
      <c r="CA833" s="41"/>
      <c r="CB833" s="41"/>
      <c r="CC833" s="41"/>
      <c r="CD833" s="41"/>
      <c r="CE833" s="41"/>
      <c r="CF833" s="41"/>
      <c r="CG833" s="41"/>
      <c r="CH833" s="41"/>
      <c r="CI833" s="41"/>
      <c r="CJ833" s="41"/>
      <c r="CK833" s="41"/>
      <c r="CL833" s="41"/>
      <c r="CM833" s="41"/>
      <c r="CN833" s="41"/>
      <c r="CO833" s="41"/>
      <c r="CP833" s="41"/>
      <c r="CQ833" s="41"/>
      <c r="CR833" s="41"/>
      <c r="CS833" s="41"/>
      <c r="CT833" s="41"/>
      <c r="CU833" s="41"/>
      <c r="CV833" s="41"/>
      <c r="CW833" s="41"/>
      <c r="CX833" s="41"/>
      <c r="CY833" s="41"/>
      <c r="CZ833" s="41"/>
      <c r="DA833" s="41"/>
      <c r="DB833" s="41"/>
      <c r="DC833" s="41"/>
      <c r="DD833" s="41"/>
      <c r="DE833" s="41"/>
      <c r="DF833" s="41"/>
      <c r="DG833" s="41"/>
      <c r="DH833" s="41"/>
      <c r="DI833" s="41"/>
      <c r="DJ833" s="41"/>
      <c r="DK833" s="41"/>
    </row>
    <row r="834" spans="1:115" s="34" customFormat="1" ht="60" customHeight="1">
      <c r="A834" s="43"/>
      <c r="B834" s="4">
        <v>195</v>
      </c>
      <c r="C834" s="18" t="s">
        <v>2263</v>
      </c>
      <c r="D834" s="18" t="s">
        <v>1946</v>
      </c>
      <c r="E834" s="18" t="s">
        <v>2264</v>
      </c>
      <c r="F834" s="18" t="s">
        <v>2265</v>
      </c>
      <c r="G834" s="4" t="s">
        <v>2266</v>
      </c>
      <c r="H834" s="267">
        <v>5200</v>
      </c>
      <c r="I834" s="267"/>
      <c r="J834" s="267"/>
      <c r="K834" s="20" t="s">
        <v>2182</v>
      </c>
      <c r="L834" s="18" t="s">
        <v>2267</v>
      </c>
      <c r="M834" s="4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  <c r="BF834" s="41"/>
      <c r="BG834" s="41"/>
      <c r="BH834" s="41"/>
      <c r="BI834" s="41"/>
      <c r="BJ834" s="41"/>
      <c r="BK834" s="41"/>
      <c r="BL834" s="41"/>
      <c r="BM834" s="41"/>
      <c r="BN834" s="41"/>
      <c r="BO834" s="41"/>
      <c r="BP834" s="41"/>
      <c r="BQ834" s="41"/>
      <c r="BR834" s="41"/>
      <c r="BS834" s="41"/>
      <c r="BT834" s="41"/>
      <c r="BU834" s="41"/>
      <c r="BV834" s="41"/>
      <c r="BW834" s="41"/>
      <c r="BX834" s="41"/>
      <c r="BY834" s="41"/>
      <c r="BZ834" s="41"/>
      <c r="CA834" s="41"/>
      <c r="CB834" s="41"/>
      <c r="CC834" s="41"/>
      <c r="CD834" s="41"/>
      <c r="CE834" s="41"/>
      <c r="CF834" s="41"/>
      <c r="CG834" s="41"/>
      <c r="CH834" s="41"/>
      <c r="CI834" s="41"/>
      <c r="CJ834" s="41"/>
      <c r="CK834" s="41"/>
      <c r="CL834" s="41"/>
      <c r="CM834" s="41"/>
      <c r="CN834" s="41"/>
      <c r="CO834" s="41"/>
      <c r="CP834" s="41"/>
      <c r="CQ834" s="41"/>
      <c r="CR834" s="41"/>
      <c r="CS834" s="41"/>
      <c r="CT834" s="41"/>
      <c r="CU834" s="41"/>
      <c r="CV834" s="41"/>
      <c r="CW834" s="41"/>
      <c r="CX834" s="41"/>
      <c r="CY834" s="41"/>
      <c r="CZ834" s="41"/>
      <c r="DA834" s="41"/>
      <c r="DB834" s="41"/>
      <c r="DC834" s="41"/>
      <c r="DD834" s="41"/>
      <c r="DE834" s="41"/>
      <c r="DF834" s="41"/>
      <c r="DG834" s="41"/>
      <c r="DH834" s="41"/>
      <c r="DI834" s="41"/>
      <c r="DJ834" s="41"/>
      <c r="DK834" s="41"/>
    </row>
    <row r="835" spans="1:115" s="34" customFormat="1" ht="60" customHeight="1">
      <c r="A835" s="43"/>
      <c r="B835" s="4">
        <v>196</v>
      </c>
      <c r="C835" s="18" t="s">
        <v>2268</v>
      </c>
      <c r="D835" s="18" t="s">
        <v>1946</v>
      </c>
      <c r="E835" s="18" t="s">
        <v>2269</v>
      </c>
      <c r="F835" s="18" t="s">
        <v>2270</v>
      </c>
      <c r="G835" s="4" t="s">
        <v>1758</v>
      </c>
      <c r="H835" s="267">
        <v>200</v>
      </c>
      <c r="I835" s="267"/>
      <c r="J835" s="267"/>
      <c r="K835" s="20" t="s">
        <v>2182</v>
      </c>
      <c r="L835" s="18" t="s">
        <v>2271</v>
      </c>
      <c r="M835" s="4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  <c r="BF835" s="41"/>
      <c r="BG835" s="41"/>
      <c r="BH835" s="41"/>
      <c r="BI835" s="41"/>
      <c r="BJ835" s="41"/>
      <c r="BK835" s="41"/>
      <c r="BL835" s="41"/>
      <c r="BM835" s="41"/>
      <c r="BN835" s="41"/>
      <c r="BO835" s="41"/>
      <c r="BP835" s="41"/>
      <c r="BQ835" s="41"/>
      <c r="BR835" s="41"/>
      <c r="BS835" s="41"/>
      <c r="BT835" s="41"/>
      <c r="BU835" s="41"/>
      <c r="BV835" s="41"/>
      <c r="BW835" s="41"/>
      <c r="BX835" s="41"/>
      <c r="BY835" s="41"/>
      <c r="BZ835" s="41"/>
      <c r="CA835" s="41"/>
      <c r="CB835" s="41"/>
      <c r="CC835" s="41"/>
      <c r="CD835" s="41"/>
      <c r="CE835" s="41"/>
      <c r="CF835" s="41"/>
      <c r="CG835" s="41"/>
      <c r="CH835" s="41"/>
      <c r="CI835" s="41"/>
      <c r="CJ835" s="41"/>
      <c r="CK835" s="41"/>
      <c r="CL835" s="41"/>
      <c r="CM835" s="41"/>
      <c r="CN835" s="41"/>
      <c r="CO835" s="41"/>
      <c r="CP835" s="41"/>
      <c r="CQ835" s="41"/>
      <c r="CR835" s="41"/>
      <c r="CS835" s="41"/>
      <c r="CT835" s="41"/>
      <c r="CU835" s="41"/>
      <c r="CV835" s="41"/>
      <c r="CW835" s="41"/>
      <c r="CX835" s="41"/>
      <c r="CY835" s="41"/>
      <c r="CZ835" s="41"/>
      <c r="DA835" s="41"/>
      <c r="DB835" s="41"/>
      <c r="DC835" s="41"/>
      <c r="DD835" s="41"/>
      <c r="DE835" s="41"/>
      <c r="DF835" s="41"/>
      <c r="DG835" s="41"/>
      <c r="DH835" s="41"/>
      <c r="DI835" s="41"/>
      <c r="DJ835" s="41"/>
      <c r="DK835" s="41"/>
    </row>
    <row r="836" spans="1:115" s="34" customFormat="1" ht="60" customHeight="1">
      <c r="A836" s="43"/>
      <c r="B836" s="4">
        <v>197</v>
      </c>
      <c r="C836" s="18" t="s">
        <v>2272</v>
      </c>
      <c r="D836" s="18" t="s">
        <v>1946</v>
      </c>
      <c r="E836" s="18" t="s">
        <v>2269</v>
      </c>
      <c r="F836" s="18" t="s">
        <v>2273</v>
      </c>
      <c r="G836" s="4" t="s">
        <v>1758</v>
      </c>
      <c r="H836" s="267">
        <v>200</v>
      </c>
      <c r="I836" s="267"/>
      <c r="J836" s="267"/>
      <c r="K836" s="20" t="s">
        <v>2182</v>
      </c>
      <c r="L836" s="18" t="s">
        <v>2274</v>
      </c>
      <c r="M836" s="4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  <c r="BF836" s="41"/>
      <c r="BG836" s="41"/>
      <c r="BH836" s="41"/>
      <c r="BI836" s="41"/>
      <c r="BJ836" s="41"/>
      <c r="BK836" s="41"/>
      <c r="BL836" s="41"/>
      <c r="BM836" s="41"/>
      <c r="BN836" s="41"/>
      <c r="BO836" s="41"/>
      <c r="BP836" s="41"/>
      <c r="BQ836" s="41"/>
      <c r="BR836" s="41"/>
      <c r="BS836" s="41"/>
      <c r="BT836" s="41"/>
      <c r="BU836" s="41"/>
      <c r="BV836" s="41"/>
      <c r="BW836" s="41"/>
      <c r="BX836" s="41"/>
      <c r="BY836" s="41"/>
      <c r="BZ836" s="41"/>
      <c r="CA836" s="41"/>
      <c r="CB836" s="41"/>
      <c r="CC836" s="41"/>
      <c r="CD836" s="41"/>
      <c r="CE836" s="41"/>
      <c r="CF836" s="41"/>
      <c r="CG836" s="41"/>
      <c r="CH836" s="41"/>
      <c r="CI836" s="41"/>
      <c r="CJ836" s="41"/>
      <c r="CK836" s="41"/>
      <c r="CL836" s="41"/>
      <c r="CM836" s="41"/>
      <c r="CN836" s="41"/>
      <c r="CO836" s="41"/>
      <c r="CP836" s="41"/>
      <c r="CQ836" s="41"/>
      <c r="CR836" s="41"/>
      <c r="CS836" s="41"/>
      <c r="CT836" s="41"/>
      <c r="CU836" s="41"/>
      <c r="CV836" s="41"/>
      <c r="CW836" s="41"/>
      <c r="CX836" s="41"/>
      <c r="CY836" s="41"/>
      <c r="CZ836" s="41"/>
      <c r="DA836" s="41"/>
      <c r="DB836" s="41"/>
      <c r="DC836" s="41"/>
      <c r="DD836" s="41"/>
      <c r="DE836" s="41"/>
      <c r="DF836" s="41"/>
      <c r="DG836" s="41"/>
      <c r="DH836" s="41"/>
      <c r="DI836" s="41"/>
      <c r="DJ836" s="41"/>
      <c r="DK836" s="41"/>
    </row>
    <row r="837" spans="1:115" s="34" customFormat="1" ht="60" customHeight="1">
      <c r="A837" s="43"/>
      <c r="B837" s="4">
        <v>198</v>
      </c>
      <c r="C837" s="18" t="s">
        <v>2275</v>
      </c>
      <c r="D837" s="18" t="s">
        <v>1946</v>
      </c>
      <c r="E837" s="18" t="s">
        <v>2276</v>
      </c>
      <c r="F837" s="18" t="s">
        <v>2277</v>
      </c>
      <c r="G837" s="4" t="s">
        <v>2278</v>
      </c>
      <c r="H837" s="267">
        <v>700</v>
      </c>
      <c r="I837" s="267"/>
      <c r="J837" s="267"/>
      <c r="K837" s="20" t="s">
        <v>2182</v>
      </c>
      <c r="L837" s="18" t="s">
        <v>2279</v>
      </c>
      <c r="M837" s="4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  <c r="BF837" s="41"/>
      <c r="BG837" s="41"/>
      <c r="BH837" s="41"/>
      <c r="BI837" s="41"/>
      <c r="BJ837" s="41"/>
      <c r="BK837" s="41"/>
      <c r="BL837" s="41"/>
      <c r="BM837" s="41"/>
      <c r="BN837" s="41"/>
      <c r="BO837" s="41"/>
      <c r="BP837" s="41"/>
      <c r="BQ837" s="41"/>
      <c r="BR837" s="41"/>
      <c r="BS837" s="41"/>
      <c r="BT837" s="41"/>
      <c r="BU837" s="41"/>
      <c r="BV837" s="41"/>
      <c r="BW837" s="41"/>
      <c r="BX837" s="41"/>
      <c r="BY837" s="41"/>
      <c r="BZ837" s="41"/>
      <c r="CA837" s="41"/>
      <c r="CB837" s="41"/>
      <c r="CC837" s="41"/>
      <c r="CD837" s="41"/>
      <c r="CE837" s="41"/>
      <c r="CF837" s="41"/>
      <c r="CG837" s="41"/>
      <c r="CH837" s="41"/>
      <c r="CI837" s="41"/>
      <c r="CJ837" s="41"/>
      <c r="CK837" s="41"/>
      <c r="CL837" s="41"/>
      <c r="CM837" s="41"/>
      <c r="CN837" s="41"/>
      <c r="CO837" s="41"/>
      <c r="CP837" s="41"/>
      <c r="CQ837" s="41"/>
      <c r="CR837" s="41"/>
      <c r="CS837" s="41"/>
      <c r="CT837" s="41"/>
      <c r="CU837" s="41"/>
      <c r="CV837" s="41"/>
      <c r="CW837" s="41"/>
      <c r="CX837" s="41"/>
      <c r="CY837" s="41"/>
      <c r="CZ837" s="41"/>
      <c r="DA837" s="41"/>
      <c r="DB837" s="41"/>
      <c r="DC837" s="41"/>
      <c r="DD837" s="41"/>
      <c r="DE837" s="41"/>
      <c r="DF837" s="41"/>
      <c r="DG837" s="41"/>
      <c r="DH837" s="41"/>
      <c r="DI837" s="41"/>
      <c r="DJ837" s="41"/>
      <c r="DK837" s="41"/>
    </row>
    <row r="838" spans="1:115" s="34" customFormat="1" ht="60" customHeight="1">
      <c r="A838" s="43"/>
      <c r="B838" s="4">
        <v>199</v>
      </c>
      <c r="C838" s="18" t="s">
        <v>2280</v>
      </c>
      <c r="D838" s="18" t="s">
        <v>2281</v>
      </c>
      <c r="E838" s="18" t="s">
        <v>2282</v>
      </c>
      <c r="F838" s="18" t="s">
        <v>2283</v>
      </c>
      <c r="G838" s="4" t="s">
        <v>1202</v>
      </c>
      <c r="H838" s="267">
        <v>5000</v>
      </c>
      <c r="I838" s="267"/>
      <c r="J838" s="267"/>
      <c r="K838" s="20" t="s">
        <v>2182</v>
      </c>
      <c r="L838" s="18" t="s">
        <v>2284</v>
      </c>
      <c r="M838" s="4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  <c r="BF838" s="41"/>
      <c r="BG838" s="41"/>
      <c r="BH838" s="41"/>
      <c r="BI838" s="41"/>
      <c r="BJ838" s="41"/>
      <c r="BK838" s="41"/>
      <c r="BL838" s="41"/>
      <c r="BM838" s="41"/>
      <c r="BN838" s="41"/>
      <c r="BO838" s="41"/>
      <c r="BP838" s="41"/>
      <c r="BQ838" s="41"/>
      <c r="BR838" s="41"/>
      <c r="BS838" s="41"/>
      <c r="BT838" s="41"/>
      <c r="BU838" s="41"/>
      <c r="BV838" s="41"/>
      <c r="BW838" s="41"/>
      <c r="BX838" s="41"/>
      <c r="BY838" s="41"/>
      <c r="BZ838" s="41"/>
      <c r="CA838" s="41"/>
      <c r="CB838" s="41"/>
      <c r="CC838" s="41"/>
      <c r="CD838" s="41"/>
      <c r="CE838" s="41"/>
      <c r="CF838" s="41"/>
      <c r="CG838" s="41"/>
      <c r="CH838" s="41"/>
      <c r="CI838" s="41"/>
      <c r="CJ838" s="41"/>
      <c r="CK838" s="41"/>
      <c r="CL838" s="41"/>
      <c r="CM838" s="41"/>
      <c r="CN838" s="41"/>
      <c r="CO838" s="41"/>
      <c r="CP838" s="41"/>
      <c r="CQ838" s="41"/>
      <c r="CR838" s="41"/>
      <c r="CS838" s="41"/>
      <c r="CT838" s="41"/>
      <c r="CU838" s="41"/>
      <c r="CV838" s="41"/>
      <c r="CW838" s="41"/>
      <c r="CX838" s="41"/>
      <c r="CY838" s="41"/>
      <c r="CZ838" s="41"/>
      <c r="DA838" s="41"/>
      <c r="DB838" s="41"/>
      <c r="DC838" s="41"/>
      <c r="DD838" s="41"/>
      <c r="DE838" s="41"/>
      <c r="DF838" s="41"/>
      <c r="DG838" s="41"/>
      <c r="DH838" s="41"/>
      <c r="DI838" s="41"/>
      <c r="DJ838" s="41"/>
      <c r="DK838" s="41"/>
    </row>
    <row r="839" spans="1:115" s="34" customFormat="1" ht="60" customHeight="1">
      <c r="A839" s="43"/>
      <c r="B839" s="4">
        <v>200</v>
      </c>
      <c r="C839" s="18" t="s">
        <v>2285</v>
      </c>
      <c r="D839" s="18" t="s">
        <v>2286</v>
      </c>
      <c r="E839" s="18" t="s">
        <v>2287</v>
      </c>
      <c r="F839" s="18" t="s">
        <v>2288</v>
      </c>
      <c r="G839" s="4" t="s">
        <v>2289</v>
      </c>
      <c r="H839" s="267">
        <v>950</v>
      </c>
      <c r="I839" s="267"/>
      <c r="J839" s="267"/>
      <c r="K839" s="20" t="s">
        <v>2182</v>
      </c>
      <c r="L839" s="18" t="s">
        <v>2290</v>
      </c>
      <c r="M839" s="4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1"/>
      <c r="BQ839" s="41"/>
      <c r="BR839" s="41"/>
      <c r="BS839" s="41"/>
      <c r="BT839" s="41"/>
      <c r="BU839" s="41"/>
      <c r="BV839" s="41"/>
      <c r="BW839" s="41"/>
      <c r="BX839" s="41"/>
      <c r="BY839" s="41"/>
      <c r="BZ839" s="41"/>
      <c r="CA839" s="41"/>
      <c r="CB839" s="41"/>
      <c r="CC839" s="41"/>
      <c r="CD839" s="41"/>
      <c r="CE839" s="41"/>
      <c r="CF839" s="41"/>
      <c r="CG839" s="41"/>
      <c r="CH839" s="41"/>
      <c r="CI839" s="41"/>
      <c r="CJ839" s="41"/>
      <c r="CK839" s="41"/>
      <c r="CL839" s="41"/>
      <c r="CM839" s="41"/>
      <c r="CN839" s="41"/>
      <c r="CO839" s="41"/>
      <c r="CP839" s="41"/>
      <c r="CQ839" s="41"/>
      <c r="CR839" s="41"/>
      <c r="CS839" s="41"/>
      <c r="CT839" s="41"/>
      <c r="CU839" s="41"/>
      <c r="CV839" s="41"/>
      <c r="CW839" s="41"/>
      <c r="CX839" s="41"/>
      <c r="CY839" s="41"/>
      <c r="CZ839" s="41"/>
      <c r="DA839" s="41"/>
      <c r="DB839" s="41"/>
      <c r="DC839" s="41"/>
      <c r="DD839" s="41"/>
      <c r="DE839" s="41"/>
      <c r="DF839" s="41"/>
      <c r="DG839" s="41"/>
      <c r="DH839" s="41"/>
      <c r="DI839" s="41"/>
      <c r="DJ839" s="41"/>
      <c r="DK839" s="41"/>
    </row>
    <row r="840" spans="1:115" s="34" customFormat="1" ht="60" customHeight="1">
      <c r="A840" s="43"/>
      <c r="B840" s="4">
        <v>201</v>
      </c>
      <c r="C840" s="18" t="s">
        <v>2291</v>
      </c>
      <c r="D840" s="18" t="s">
        <v>1946</v>
      </c>
      <c r="E840" s="18" t="s">
        <v>2292</v>
      </c>
      <c r="F840" s="18" t="s">
        <v>2293</v>
      </c>
      <c r="G840" s="4" t="s">
        <v>2294</v>
      </c>
      <c r="H840" s="267">
        <v>3252</v>
      </c>
      <c r="I840" s="267"/>
      <c r="J840" s="267"/>
      <c r="K840" s="20" t="s">
        <v>2182</v>
      </c>
      <c r="L840" s="18" t="s">
        <v>2295</v>
      </c>
      <c r="M840" s="4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1"/>
      <c r="BQ840" s="41"/>
      <c r="BR840" s="41"/>
      <c r="BS840" s="41"/>
      <c r="BT840" s="41"/>
      <c r="BU840" s="41"/>
      <c r="BV840" s="41"/>
      <c r="BW840" s="41"/>
      <c r="BX840" s="41"/>
      <c r="BY840" s="41"/>
      <c r="BZ840" s="41"/>
      <c r="CA840" s="41"/>
      <c r="CB840" s="41"/>
      <c r="CC840" s="41"/>
      <c r="CD840" s="41"/>
      <c r="CE840" s="41"/>
      <c r="CF840" s="41"/>
      <c r="CG840" s="41"/>
      <c r="CH840" s="41"/>
      <c r="CI840" s="41"/>
      <c r="CJ840" s="41"/>
      <c r="CK840" s="41"/>
      <c r="CL840" s="41"/>
      <c r="CM840" s="41"/>
      <c r="CN840" s="41"/>
      <c r="CO840" s="41"/>
      <c r="CP840" s="41"/>
      <c r="CQ840" s="41"/>
      <c r="CR840" s="41"/>
      <c r="CS840" s="41"/>
      <c r="CT840" s="41"/>
      <c r="CU840" s="41"/>
      <c r="CV840" s="41"/>
      <c r="CW840" s="41"/>
      <c r="CX840" s="41"/>
      <c r="CY840" s="41"/>
      <c r="CZ840" s="41"/>
      <c r="DA840" s="41"/>
      <c r="DB840" s="41"/>
      <c r="DC840" s="41"/>
      <c r="DD840" s="41"/>
      <c r="DE840" s="41"/>
      <c r="DF840" s="41"/>
      <c r="DG840" s="41"/>
      <c r="DH840" s="41"/>
      <c r="DI840" s="41"/>
      <c r="DJ840" s="41"/>
      <c r="DK840" s="41"/>
    </row>
    <row r="841" spans="1:115" s="34" customFormat="1" ht="60" customHeight="1">
      <c r="A841" s="43"/>
      <c r="B841" s="4">
        <v>202</v>
      </c>
      <c r="C841" s="18" t="s">
        <v>2296</v>
      </c>
      <c r="D841" s="18" t="s">
        <v>1946</v>
      </c>
      <c r="E841" s="18" t="s">
        <v>2297</v>
      </c>
      <c r="F841" s="18" t="s">
        <v>2298</v>
      </c>
      <c r="G841" s="4" t="s">
        <v>2299</v>
      </c>
      <c r="H841" s="267">
        <v>7200</v>
      </c>
      <c r="I841" s="267"/>
      <c r="J841" s="267"/>
      <c r="K841" s="20" t="s">
        <v>2182</v>
      </c>
      <c r="L841" s="18" t="s">
        <v>2300</v>
      </c>
      <c r="M841" s="4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1"/>
      <c r="BQ841" s="41"/>
      <c r="BR841" s="41"/>
      <c r="BS841" s="41"/>
      <c r="BT841" s="41"/>
      <c r="BU841" s="41"/>
      <c r="BV841" s="41"/>
      <c r="BW841" s="41"/>
      <c r="BX841" s="41"/>
      <c r="BY841" s="41"/>
      <c r="BZ841" s="41"/>
      <c r="CA841" s="41"/>
      <c r="CB841" s="41"/>
      <c r="CC841" s="41"/>
      <c r="CD841" s="41"/>
      <c r="CE841" s="41"/>
      <c r="CF841" s="41"/>
      <c r="CG841" s="41"/>
      <c r="CH841" s="41"/>
      <c r="CI841" s="41"/>
      <c r="CJ841" s="41"/>
      <c r="CK841" s="41"/>
      <c r="CL841" s="41"/>
      <c r="CM841" s="41"/>
      <c r="CN841" s="41"/>
      <c r="CO841" s="41"/>
      <c r="CP841" s="41"/>
      <c r="CQ841" s="41"/>
      <c r="CR841" s="41"/>
      <c r="CS841" s="41"/>
      <c r="CT841" s="41"/>
      <c r="CU841" s="41"/>
      <c r="CV841" s="41"/>
      <c r="CW841" s="41"/>
      <c r="CX841" s="41"/>
      <c r="CY841" s="41"/>
      <c r="CZ841" s="41"/>
      <c r="DA841" s="41"/>
      <c r="DB841" s="41"/>
      <c r="DC841" s="41"/>
      <c r="DD841" s="41"/>
      <c r="DE841" s="41"/>
      <c r="DF841" s="41"/>
      <c r="DG841" s="41"/>
      <c r="DH841" s="41"/>
      <c r="DI841" s="41"/>
      <c r="DJ841" s="41"/>
      <c r="DK841" s="41"/>
    </row>
    <row r="842" spans="1:115" s="34" customFormat="1" ht="60" customHeight="1">
      <c r="A842" s="43"/>
      <c r="B842" s="4">
        <v>203</v>
      </c>
      <c r="C842" s="18" t="s">
        <v>2301</v>
      </c>
      <c r="D842" s="18" t="s">
        <v>1946</v>
      </c>
      <c r="E842" s="18" t="s">
        <v>2302</v>
      </c>
      <c r="F842" s="18" t="s">
        <v>2303</v>
      </c>
      <c r="G842" s="4" t="s">
        <v>2304</v>
      </c>
      <c r="H842" s="267">
        <v>3050</v>
      </c>
      <c r="I842" s="267"/>
      <c r="J842" s="267"/>
      <c r="K842" s="20" t="s">
        <v>2182</v>
      </c>
      <c r="L842" s="18" t="s">
        <v>2305</v>
      </c>
      <c r="M842" s="4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1"/>
      <c r="BQ842" s="41"/>
      <c r="BR842" s="41"/>
      <c r="BS842" s="41"/>
      <c r="BT842" s="41"/>
      <c r="BU842" s="41"/>
      <c r="BV842" s="41"/>
      <c r="BW842" s="41"/>
      <c r="BX842" s="41"/>
      <c r="BY842" s="41"/>
      <c r="BZ842" s="41"/>
      <c r="CA842" s="41"/>
      <c r="CB842" s="41"/>
      <c r="CC842" s="41"/>
      <c r="CD842" s="41"/>
      <c r="CE842" s="41"/>
      <c r="CF842" s="41"/>
      <c r="CG842" s="41"/>
      <c r="CH842" s="41"/>
      <c r="CI842" s="41"/>
      <c r="CJ842" s="41"/>
      <c r="CK842" s="41"/>
      <c r="CL842" s="41"/>
      <c r="CM842" s="41"/>
      <c r="CN842" s="41"/>
      <c r="CO842" s="41"/>
      <c r="CP842" s="41"/>
      <c r="CQ842" s="41"/>
      <c r="CR842" s="41"/>
      <c r="CS842" s="41"/>
      <c r="CT842" s="41"/>
      <c r="CU842" s="41"/>
      <c r="CV842" s="41"/>
      <c r="CW842" s="41"/>
      <c r="CX842" s="41"/>
      <c r="CY842" s="41"/>
      <c r="CZ842" s="41"/>
      <c r="DA842" s="41"/>
      <c r="DB842" s="41"/>
      <c r="DC842" s="41"/>
      <c r="DD842" s="41"/>
      <c r="DE842" s="41"/>
      <c r="DF842" s="41"/>
      <c r="DG842" s="41"/>
      <c r="DH842" s="41"/>
      <c r="DI842" s="41"/>
      <c r="DJ842" s="41"/>
      <c r="DK842" s="41"/>
    </row>
    <row r="843" spans="1:115" s="34" customFormat="1" ht="60" customHeight="1">
      <c r="A843" s="43"/>
      <c r="B843" s="4">
        <v>204</v>
      </c>
      <c r="C843" s="18" t="s">
        <v>2306</v>
      </c>
      <c r="D843" s="18" t="s">
        <v>1946</v>
      </c>
      <c r="E843" s="18" t="s">
        <v>2307</v>
      </c>
      <c r="F843" s="18" t="s">
        <v>2308</v>
      </c>
      <c r="G843" s="4" t="s">
        <v>1758</v>
      </c>
      <c r="H843" s="267">
        <v>200</v>
      </c>
      <c r="I843" s="267"/>
      <c r="J843" s="267"/>
      <c r="K843" s="20" t="s">
        <v>2182</v>
      </c>
      <c r="L843" s="18" t="s">
        <v>2309</v>
      </c>
      <c r="M843" s="4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1"/>
      <c r="BQ843" s="41"/>
      <c r="BR843" s="41"/>
      <c r="BS843" s="41"/>
      <c r="BT843" s="41"/>
      <c r="BU843" s="41"/>
      <c r="BV843" s="41"/>
      <c r="BW843" s="41"/>
      <c r="BX843" s="41"/>
      <c r="BY843" s="41"/>
      <c r="BZ843" s="41"/>
      <c r="CA843" s="41"/>
      <c r="CB843" s="41"/>
      <c r="CC843" s="41"/>
      <c r="CD843" s="41"/>
      <c r="CE843" s="41"/>
      <c r="CF843" s="41"/>
      <c r="CG843" s="41"/>
      <c r="CH843" s="41"/>
      <c r="CI843" s="41"/>
      <c r="CJ843" s="41"/>
      <c r="CK843" s="41"/>
      <c r="CL843" s="41"/>
      <c r="CM843" s="41"/>
      <c r="CN843" s="41"/>
      <c r="CO843" s="41"/>
      <c r="CP843" s="41"/>
      <c r="CQ843" s="41"/>
      <c r="CR843" s="41"/>
      <c r="CS843" s="41"/>
      <c r="CT843" s="41"/>
      <c r="CU843" s="41"/>
      <c r="CV843" s="41"/>
      <c r="CW843" s="41"/>
      <c r="CX843" s="41"/>
      <c r="CY843" s="41"/>
      <c r="CZ843" s="41"/>
      <c r="DA843" s="41"/>
      <c r="DB843" s="41"/>
      <c r="DC843" s="41"/>
      <c r="DD843" s="41"/>
      <c r="DE843" s="41"/>
      <c r="DF843" s="41"/>
      <c r="DG843" s="41"/>
      <c r="DH843" s="41"/>
      <c r="DI843" s="41"/>
      <c r="DJ843" s="41"/>
      <c r="DK843" s="41"/>
    </row>
    <row r="844" spans="1:115" s="34" customFormat="1" ht="60" customHeight="1">
      <c r="A844" s="43"/>
      <c r="B844" s="4">
        <v>205</v>
      </c>
      <c r="C844" s="18" t="s">
        <v>2310</v>
      </c>
      <c r="D844" s="18" t="s">
        <v>2281</v>
      </c>
      <c r="E844" s="18" t="s">
        <v>2311</v>
      </c>
      <c r="F844" s="18" t="s">
        <v>2312</v>
      </c>
      <c r="G844" s="4" t="s">
        <v>1758</v>
      </c>
      <c r="H844" s="267">
        <v>200</v>
      </c>
      <c r="I844" s="267"/>
      <c r="J844" s="267"/>
      <c r="K844" s="20" t="s">
        <v>2182</v>
      </c>
      <c r="L844" s="18" t="s">
        <v>2313</v>
      </c>
      <c r="M844" s="4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1"/>
      <c r="BQ844" s="41"/>
      <c r="BR844" s="41"/>
      <c r="BS844" s="41"/>
      <c r="BT844" s="41"/>
      <c r="BU844" s="41"/>
      <c r="BV844" s="41"/>
      <c r="BW844" s="41"/>
      <c r="BX844" s="41"/>
      <c r="BY844" s="41"/>
      <c r="BZ844" s="41"/>
      <c r="CA844" s="41"/>
      <c r="CB844" s="41"/>
      <c r="CC844" s="41"/>
      <c r="CD844" s="41"/>
      <c r="CE844" s="41"/>
      <c r="CF844" s="41"/>
      <c r="CG844" s="41"/>
      <c r="CH844" s="41"/>
      <c r="CI844" s="41"/>
      <c r="CJ844" s="41"/>
      <c r="CK844" s="41"/>
      <c r="CL844" s="41"/>
      <c r="CM844" s="41"/>
      <c r="CN844" s="41"/>
      <c r="CO844" s="41"/>
      <c r="CP844" s="41"/>
      <c r="CQ844" s="41"/>
      <c r="CR844" s="41"/>
      <c r="CS844" s="41"/>
      <c r="CT844" s="41"/>
      <c r="CU844" s="41"/>
      <c r="CV844" s="41"/>
      <c r="CW844" s="41"/>
      <c r="CX844" s="41"/>
      <c r="CY844" s="41"/>
      <c r="CZ844" s="41"/>
      <c r="DA844" s="41"/>
      <c r="DB844" s="41"/>
      <c r="DC844" s="41"/>
      <c r="DD844" s="41"/>
      <c r="DE844" s="41"/>
      <c r="DF844" s="41"/>
      <c r="DG844" s="41"/>
      <c r="DH844" s="41"/>
      <c r="DI844" s="41"/>
      <c r="DJ844" s="41"/>
      <c r="DK844" s="41"/>
    </row>
    <row r="845" spans="1:115" s="34" customFormat="1" ht="60" customHeight="1">
      <c r="A845" s="43"/>
      <c r="B845" s="4">
        <v>206</v>
      </c>
      <c r="C845" s="18" t="s">
        <v>2314</v>
      </c>
      <c r="D845" s="18" t="s">
        <v>2281</v>
      </c>
      <c r="E845" s="18" t="s">
        <v>2315</v>
      </c>
      <c r="F845" s="18" t="s">
        <v>2316</v>
      </c>
      <c r="G845" s="4" t="s">
        <v>1758</v>
      </c>
      <c r="H845" s="267">
        <v>200</v>
      </c>
      <c r="I845" s="267"/>
      <c r="J845" s="267"/>
      <c r="K845" s="20" t="s">
        <v>2182</v>
      </c>
      <c r="L845" s="18" t="s">
        <v>2317</v>
      </c>
      <c r="M845" s="4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1"/>
      <c r="BQ845" s="41"/>
      <c r="BR845" s="41"/>
      <c r="BS845" s="41"/>
      <c r="BT845" s="41"/>
      <c r="BU845" s="41"/>
      <c r="BV845" s="41"/>
      <c r="BW845" s="41"/>
      <c r="BX845" s="41"/>
      <c r="BY845" s="41"/>
      <c r="BZ845" s="41"/>
      <c r="CA845" s="41"/>
      <c r="CB845" s="41"/>
      <c r="CC845" s="41"/>
      <c r="CD845" s="41"/>
      <c r="CE845" s="41"/>
      <c r="CF845" s="41"/>
      <c r="CG845" s="41"/>
      <c r="CH845" s="41"/>
      <c r="CI845" s="41"/>
      <c r="CJ845" s="41"/>
      <c r="CK845" s="41"/>
      <c r="CL845" s="41"/>
      <c r="CM845" s="41"/>
      <c r="CN845" s="41"/>
      <c r="CO845" s="41"/>
      <c r="CP845" s="41"/>
      <c r="CQ845" s="41"/>
      <c r="CR845" s="41"/>
      <c r="CS845" s="41"/>
      <c r="CT845" s="41"/>
      <c r="CU845" s="41"/>
      <c r="CV845" s="41"/>
      <c r="CW845" s="41"/>
      <c r="CX845" s="41"/>
      <c r="CY845" s="41"/>
      <c r="CZ845" s="41"/>
      <c r="DA845" s="41"/>
      <c r="DB845" s="41"/>
      <c r="DC845" s="41"/>
      <c r="DD845" s="41"/>
      <c r="DE845" s="41"/>
      <c r="DF845" s="41"/>
      <c r="DG845" s="41"/>
      <c r="DH845" s="41"/>
      <c r="DI845" s="41"/>
      <c r="DJ845" s="41"/>
      <c r="DK845" s="41"/>
    </row>
    <row r="846" spans="1:115" s="34" customFormat="1" ht="60" customHeight="1">
      <c r="A846" s="43"/>
      <c r="B846" s="4">
        <v>207</v>
      </c>
      <c r="C846" s="18" t="s">
        <v>2318</v>
      </c>
      <c r="D846" s="18" t="s">
        <v>2281</v>
      </c>
      <c r="E846" s="18" t="s">
        <v>2319</v>
      </c>
      <c r="F846" s="18" t="s">
        <v>2320</v>
      </c>
      <c r="G846" s="4" t="s">
        <v>2321</v>
      </c>
      <c r="H846" s="267">
        <f>7000+600</f>
        <v>7600</v>
      </c>
      <c r="I846" s="267"/>
      <c r="J846" s="267"/>
      <c r="K846" s="20" t="s">
        <v>2182</v>
      </c>
      <c r="L846" s="18" t="s">
        <v>2322</v>
      </c>
      <c r="M846" s="4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1"/>
      <c r="BQ846" s="41"/>
      <c r="BR846" s="41"/>
      <c r="BS846" s="41"/>
      <c r="BT846" s="41"/>
      <c r="BU846" s="41"/>
      <c r="BV846" s="41"/>
      <c r="BW846" s="41"/>
      <c r="BX846" s="41"/>
      <c r="BY846" s="41"/>
      <c r="BZ846" s="41"/>
      <c r="CA846" s="41"/>
      <c r="CB846" s="41"/>
      <c r="CC846" s="41"/>
      <c r="CD846" s="41"/>
      <c r="CE846" s="41"/>
      <c r="CF846" s="41"/>
      <c r="CG846" s="41"/>
      <c r="CH846" s="41"/>
      <c r="CI846" s="41"/>
      <c r="CJ846" s="41"/>
      <c r="CK846" s="41"/>
      <c r="CL846" s="41"/>
      <c r="CM846" s="41"/>
      <c r="CN846" s="41"/>
      <c r="CO846" s="41"/>
      <c r="CP846" s="41"/>
      <c r="CQ846" s="41"/>
      <c r="CR846" s="41"/>
      <c r="CS846" s="41"/>
      <c r="CT846" s="41"/>
      <c r="CU846" s="41"/>
      <c r="CV846" s="41"/>
      <c r="CW846" s="41"/>
      <c r="CX846" s="41"/>
      <c r="CY846" s="41"/>
      <c r="CZ846" s="41"/>
      <c r="DA846" s="41"/>
      <c r="DB846" s="41"/>
      <c r="DC846" s="41"/>
      <c r="DD846" s="41"/>
      <c r="DE846" s="41"/>
      <c r="DF846" s="41"/>
      <c r="DG846" s="41"/>
      <c r="DH846" s="41"/>
      <c r="DI846" s="41"/>
      <c r="DJ846" s="41"/>
      <c r="DK846" s="41"/>
    </row>
    <row r="847" spans="1:115" s="34" customFormat="1" ht="60" customHeight="1">
      <c r="A847" s="43"/>
      <c r="B847" s="4">
        <v>208</v>
      </c>
      <c r="C847" s="18" t="s">
        <v>2323</v>
      </c>
      <c r="D847" s="18" t="s">
        <v>2324</v>
      </c>
      <c r="E847" s="18" t="s">
        <v>2325</v>
      </c>
      <c r="F847" s="18" t="s">
        <v>2326</v>
      </c>
      <c r="G847" s="4" t="s">
        <v>2327</v>
      </c>
      <c r="H847" s="267">
        <v>361500</v>
      </c>
      <c r="I847" s="267"/>
      <c r="J847" s="267"/>
      <c r="K847" s="20" t="s">
        <v>2182</v>
      </c>
      <c r="L847" s="18" t="s">
        <v>2328</v>
      </c>
      <c r="M847" s="4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1"/>
      <c r="BQ847" s="41"/>
      <c r="BR847" s="41"/>
      <c r="BS847" s="41"/>
      <c r="BT847" s="41"/>
      <c r="BU847" s="41"/>
      <c r="BV847" s="41"/>
      <c r="BW847" s="41"/>
      <c r="BX847" s="41"/>
      <c r="BY847" s="41"/>
      <c r="BZ847" s="41"/>
      <c r="CA847" s="41"/>
      <c r="CB847" s="41"/>
      <c r="CC847" s="41"/>
      <c r="CD847" s="41"/>
      <c r="CE847" s="41"/>
      <c r="CF847" s="41"/>
      <c r="CG847" s="41"/>
      <c r="CH847" s="41"/>
      <c r="CI847" s="41"/>
      <c r="CJ847" s="41"/>
      <c r="CK847" s="41"/>
      <c r="CL847" s="41"/>
      <c r="CM847" s="41"/>
      <c r="CN847" s="41"/>
      <c r="CO847" s="41"/>
      <c r="CP847" s="41"/>
      <c r="CQ847" s="41"/>
      <c r="CR847" s="41"/>
      <c r="CS847" s="41"/>
      <c r="CT847" s="41"/>
      <c r="CU847" s="41"/>
      <c r="CV847" s="41"/>
      <c r="CW847" s="41"/>
      <c r="CX847" s="41"/>
      <c r="CY847" s="41"/>
      <c r="CZ847" s="41"/>
      <c r="DA847" s="41"/>
      <c r="DB847" s="41"/>
      <c r="DC847" s="41"/>
      <c r="DD847" s="41"/>
      <c r="DE847" s="41"/>
      <c r="DF847" s="41"/>
      <c r="DG847" s="41"/>
      <c r="DH847" s="41"/>
      <c r="DI847" s="41"/>
      <c r="DJ847" s="41"/>
      <c r="DK847" s="41"/>
    </row>
    <row r="848" spans="1:115" s="34" customFormat="1" ht="60" customHeight="1">
      <c r="A848" s="43"/>
      <c r="B848" s="4">
        <v>209</v>
      </c>
      <c r="C848" s="18" t="s">
        <v>2329</v>
      </c>
      <c r="D848" s="18" t="s">
        <v>2281</v>
      </c>
      <c r="E848" s="18" t="s">
        <v>2330</v>
      </c>
      <c r="F848" s="18" t="s">
        <v>2331</v>
      </c>
      <c r="G848" s="4" t="s">
        <v>2332</v>
      </c>
      <c r="H848" s="267">
        <v>15000</v>
      </c>
      <c r="I848" s="267"/>
      <c r="J848" s="267"/>
      <c r="K848" s="20" t="s">
        <v>2182</v>
      </c>
      <c r="L848" s="18" t="s">
        <v>2333</v>
      </c>
      <c r="M848" s="4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1"/>
      <c r="BQ848" s="41"/>
      <c r="BR848" s="41"/>
      <c r="BS848" s="41"/>
      <c r="BT848" s="41"/>
      <c r="BU848" s="41"/>
      <c r="BV848" s="41"/>
      <c r="BW848" s="41"/>
      <c r="BX848" s="41"/>
      <c r="BY848" s="41"/>
      <c r="BZ848" s="41"/>
      <c r="CA848" s="41"/>
      <c r="CB848" s="41"/>
      <c r="CC848" s="41"/>
      <c r="CD848" s="41"/>
      <c r="CE848" s="41"/>
      <c r="CF848" s="41"/>
      <c r="CG848" s="41"/>
      <c r="CH848" s="41"/>
      <c r="CI848" s="41"/>
      <c r="CJ848" s="41"/>
      <c r="CK848" s="41"/>
      <c r="CL848" s="41"/>
      <c r="CM848" s="41"/>
      <c r="CN848" s="41"/>
      <c r="CO848" s="41"/>
      <c r="CP848" s="41"/>
      <c r="CQ848" s="41"/>
      <c r="CR848" s="41"/>
      <c r="CS848" s="41"/>
      <c r="CT848" s="41"/>
      <c r="CU848" s="41"/>
      <c r="CV848" s="41"/>
      <c r="CW848" s="41"/>
      <c r="CX848" s="41"/>
      <c r="CY848" s="41"/>
      <c r="CZ848" s="41"/>
      <c r="DA848" s="41"/>
      <c r="DB848" s="41"/>
      <c r="DC848" s="41"/>
      <c r="DD848" s="41"/>
      <c r="DE848" s="41"/>
      <c r="DF848" s="41"/>
      <c r="DG848" s="41"/>
      <c r="DH848" s="41"/>
      <c r="DI848" s="41"/>
      <c r="DJ848" s="41"/>
      <c r="DK848" s="41"/>
    </row>
    <row r="849" spans="1:115" s="34" customFormat="1" ht="60" customHeight="1">
      <c r="A849" s="43"/>
      <c r="B849" s="4">
        <v>210</v>
      </c>
      <c r="C849" s="18" t="s">
        <v>2334</v>
      </c>
      <c r="D849" s="18" t="s">
        <v>2281</v>
      </c>
      <c r="E849" s="18" t="s">
        <v>2335</v>
      </c>
      <c r="F849" s="18" t="s">
        <v>2336</v>
      </c>
      <c r="G849" s="4" t="s">
        <v>2337</v>
      </c>
      <c r="H849" s="267">
        <f>200+5000+150</f>
        <v>5350</v>
      </c>
      <c r="I849" s="267"/>
      <c r="J849" s="267"/>
      <c r="K849" s="20" t="s">
        <v>2182</v>
      </c>
      <c r="L849" s="18" t="s">
        <v>2338</v>
      </c>
      <c r="M849" s="4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1"/>
      <c r="BQ849" s="41"/>
      <c r="BR849" s="41"/>
      <c r="BS849" s="41"/>
      <c r="BT849" s="41"/>
      <c r="BU849" s="41"/>
      <c r="BV849" s="41"/>
      <c r="BW849" s="41"/>
      <c r="BX849" s="41"/>
      <c r="BY849" s="41"/>
      <c r="BZ849" s="41"/>
      <c r="CA849" s="41"/>
      <c r="CB849" s="41"/>
      <c r="CC849" s="41"/>
      <c r="CD849" s="41"/>
      <c r="CE849" s="41"/>
      <c r="CF849" s="41"/>
      <c r="CG849" s="41"/>
      <c r="CH849" s="41"/>
      <c r="CI849" s="41"/>
      <c r="CJ849" s="41"/>
      <c r="CK849" s="41"/>
      <c r="CL849" s="41"/>
      <c r="CM849" s="41"/>
      <c r="CN849" s="41"/>
      <c r="CO849" s="41"/>
      <c r="CP849" s="41"/>
      <c r="CQ849" s="41"/>
      <c r="CR849" s="41"/>
      <c r="CS849" s="41"/>
      <c r="CT849" s="41"/>
      <c r="CU849" s="41"/>
      <c r="CV849" s="41"/>
      <c r="CW849" s="41"/>
      <c r="CX849" s="41"/>
      <c r="CY849" s="41"/>
      <c r="CZ849" s="41"/>
      <c r="DA849" s="41"/>
      <c r="DB849" s="41"/>
      <c r="DC849" s="41"/>
      <c r="DD849" s="41"/>
      <c r="DE849" s="41"/>
      <c r="DF849" s="41"/>
      <c r="DG849" s="41"/>
      <c r="DH849" s="41"/>
      <c r="DI849" s="41"/>
      <c r="DJ849" s="41"/>
      <c r="DK849" s="41"/>
    </row>
    <row r="850" spans="1:115" s="34" customFormat="1" ht="60" customHeight="1">
      <c r="A850" s="43"/>
      <c r="B850" s="4">
        <v>211</v>
      </c>
      <c r="C850" s="18" t="s">
        <v>2339</v>
      </c>
      <c r="D850" s="18" t="s">
        <v>2286</v>
      </c>
      <c r="E850" s="18" t="s">
        <v>2340</v>
      </c>
      <c r="F850" s="18" t="s">
        <v>2341</v>
      </c>
      <c r="G850" s="4" t="s">
        <v>1758</v>
      </c>
      <c r="H850" s="267">
        <v>200</v>
      </c>
      <c r="I850" s="267"/>
      <c r="J850" s="267"/>
      <c r="K850" s="20" t="s">
        <v>2182</v>
      </c>
      <c r="L850" s="18" t="s">
        <v>2342</v>
      </c>
      <c r="M850" s="4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1"/>
      <c r="BQ850" s="41"/>
      <c r="BR850" s="41"/>
      <c r="BS850" s="41"/>
      <c r="BT850" s="41"/>
      <c r="BU850" s="41"/>
      <c r="BV850" s="41"/>
      <c r="BW850" s="41"/>
      <c r="BX850" s="41"/>
      <c r="BY850" s="41"/>
      <c r="BZ850" s="41"/>
      <c r="CA850" s="41"/>
      <c r="CB850" s="41"/>
      <c r="CC850" s="41"/>
      <c r="CD850" s="41"/>
      <c r="CE850" s="41"/>
      <c r="CF850" s="41"/>
      <c r="CG850" s="41"/>
      <c r="CH850" s="41"/>
      <c r="CI850" s="41"/>
      <c r="CJ850" s="41"/>
      <c r="CK850" s="41"/>
      <c r="CL850" s="41"/>
      <c r="CM850" s="41"/>
      <c r="CN850" s="41"/>
      <c r="CO850" s="41"/>
      <c r="CP850" s="41"/>
      <c r="CQ850" s="41"/>
      <c r="CR850" s="41"/>
      <c r="CS850" s="41"/>
      <c r="CT850" s="41"/>
      <c r="CU850" s="41"/>
      <c r="CV850" s="41"/>
      <c r="CW850" s="41"/>
      <c r="CX850" s="41"/>
      <c r="CY850" s="41"/>
      <c r="CZ850" s="41"/>
      <c r="DA850" s="41"/>
      <c r="DB850" s="41"/>
      <c r="DC850" s="41"/>
      <c r="DD850" s="41"/>
      <c r="DE850" s="41"/>
      <c r="DF850" s="41"/>
      <c r="DG850" s="41"/>
      <c r="DH850" s="41"/>
      <c r="DI850" s="41"/>
      <c r="DJ850" s="41"/>
      <c r="DK850" s="41"/>
    </row>
    <row r="851" spans="1:115" s="34" customFormat="1" ht="60" customHeight="1">
      <c r="A851" s="43"/>
      <c r="B851" s="4">
        <v>212</v>
      </c>
      <c r="C851" s="18" t="s">
        <v>2343</v>
      </c>
      <c r="D851" s="18" t="s">
        <v>1946</v>
      </c>
      <c r="E851" s="18" t="s">
        <v>2344</v>
      </c>
      <c r="F851" s="18" t="s">
        <v>2345</v>
      </c>
      <c r="G851" s="4" t="s">
        <v>1758</v>
      </c>
      <c r="H851" s="267">
        <v>200</v>
      </c>
      <c r="I851" s="267"/>
      <c r="J851" s="267"/>
      <c r="K851" s="20" t="s">
        <v>2182</v>
      </c>
      <c r="L851" s="18" t="s">
        <v>2346</v>
      </c>
      <c r="M851" s="4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1"/>
      <c r="BQ851" s="41"/>
      <c r="BR851" s="41"/>
      <c r="BS851" s="41"/>
      <c r="BT851" s="41"/>
      <c r="BU851" s="41"/>
      <c r="BV851" s="41"/>
      <c r="BW851" s="41"/>
      <c r="BX851" s="41"/>
      <c r="BY851" s="41"/>
      <c r="BZ851" s="41"/>
      <c r="CA851" s="41"/>
      <c r="CB851" s="41"/>
      <c r="CC851" s="41"/>
      <c r="CD851" s="41"/>
      <c r="CE851" s="41"/>
      <c r="CF851" s="41"/>
      <c r="CG851" s="41"/>
      <c r="CH851" s="41"/>
      <c r="CI851" s="41"/>
      <c r="CJ851" s="41"/>
      <c r="CK851" s="41"/>
      <c r="CL851" s="41"/>
      <c r="CM851" s="41"/>
      <c r="CN851" s="41"/>
      <c r="CO851" s="41"/>
      <c r="CP851" s="41"/>
      <c r="CQ851" s="41"/>
      <c r="CR851" s="41"/>
      <c r="CS851" s="41"/>
      <c r="CT851" s="41"/>
      <c r="CU851" s="41"/>
      <c r="CV851" s="41"/>
      <c r="CW851" s="41"/>
      <c r="CX851" s="41"/>
      <c r="CY851" s="41"/>
      <c r="CZ851" s="41"/>
      <c r="DA851" s="41"/>
      <c r="DB851" s="41"/>
      <c r="DC851" s="41"/>
      <c r="DD851" s="41"/>
      <c r="DE851" s="41"/>
      <c r="DF851" s="41"/>
      <c r="DG851" s="41"/>
      <c r="DH851" s="41"/>
      <c r="DI851" s="41"/>
      <c r="DJ851" s="41"/>
      <c r="DK851" s="41"/>
    </row>
    <row r="852" spans="1:115" s="34" customFormat="1" ht="60" customHeight="1">
      <c r="A852" s="43"/>
      <c r="B852" s="4">
        <v>213</v>
      </c>
      <c r="C852" s="18" t="s">
        <v>2347</v>
      </c>
      <c r="D852" s="18" t="s">
        <v>1946</v>
      </c>
      <c r="E852" s="18" t="s">
        <v>2269</v>
      </c>
      <c r="F852" s="18" t="s">
        <v>2348</v>
      </c>
      <c r="G852" s="4" t="s">
        <v>1758</v>
      </c>
      <c r="H852" s="267">
        <v>200</v>
      </c>
      <c r="I852" s="267"/>
      <c r="J852" s="267"/>
      <c r="K852" s="20" t="s">
        <v>2182</v>
      </c>
      <c r="L852" s="18" t="s">
        <v>2349</v>
      </c>
      <c r="M852" s="4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41"/>
      <c r="BL852" s="41"/>
      <c r="BM852" s="41"/>
      <c r="BN852" s="41"/>
      <c r="BO852" s="41"/>
      <c r="BP852" s="41"/>
      <c r="BQ852" s="41"/>
      <c r="BR852" s="41"/>
      <c r="BS852" s="41"/>
      <c r="BT852" s="41"/>
      <c r="BU852" s="41"/>
      <c r="BV852" s="41"/>
      <c r="BW852" s="41"/>
      <c r="BX852" s="41"/>
      <c r="BY852" s="41"/>
      <c r="BZ852" s="41"/>
      <c r="CA852" s="41"/>
      <c r="CB852" s="41"/>
      <c r="CC852" s="41"/>
      <c r="CD852" s="41"/>
      <c r="CE852" s="41"/>
      <c r="CF852" s="41"/>
      <c r="CG852" s="41"/>
      <c r="CH852" s="41"/>
      <c r="CI852" s="41"/>
      <c r="CJ852" s="41"/>
      <c r="CK852" s="41"/>
      <c r="CL852" s="41"/>
      <c r="CM852" s="41"/>
      <c r="CN852" s="41"/>
      <c r="CO852" s="41"/>
      <c r="CP852" s="41"/>
      <c r="CQ852" s="41"/>
      <c r="CR852" s="41"/>
      <c r="CS852" s="41"/>
      <c r="CT852" s="41"/>
      <c r="CU852" s="41"/>
      <c r="CV852" s="41"/>
      <c r="CW852" s="41"/>
      <c r="CX852" s="41"/>
      <c r="CY852" s="41"/>
      <c r="CZ852" s="41"/>
      <c r="DA852" s="41"/>
      <c r="DB852" s="41"/>
      <c r="DC852" s="41"/>
      <c r="DD852" s="41"/>
      <c r="DE852" s="41"/>
      <c r="DF852" s="41"/>
      <c r="DG852" s="41"/>
      <c r="DH852" s="41"/>
      <c r="DI852" s="41"/>
      <c r="DJ852" s="41"/>
      <c r="DK852" s="41"/>
    </row>
    <row r="853" spans="1:115" s="34" customFormat="1" ht="60" customHeight="1">
      <c r="A853" s="43"/>
      <c r="B853" s="4">
        <v>214</v>
      </c>
      <c r="C853" s="18" t="s">
        <v>2350</v>
      </c>
      <c r="D853" s="18" t="s">
        <v>1946</v>
      </c>
      <c r="E853" s="18" t="s">
        <v>2269</v>
      </c>
      <c r="F853" s="18" t="s">
        <v>2351</v>
      </c>
      <c r="G853" s="4" t="s">
        <v>1758</v>
      </c>
      <c r="H853" s="267">
        <v>200</v>
      </c>
      <c r="I853" s="267"/>
      <c r="J853" s="267"/>
      <c r="K853" s="20" t="s">
        <v>2182</v>
      </c>
      <c r="L853" s="18" t="s">
        <v>2352</v>
      </c>
      <c r="M853" s="4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  <c r="BK853" s="41"/>
      <c r="BL853" s="41"/>
      <c r="BM853" s="41"/>
      <c r="BN853" s="41"/>
      <c r="BO853" s="41"/>
      <c r="BP853" s="41"/>
      <c r="BQ853" s="41"/>
      <c r="BR853" s="41"/>
      <c r="BS853" s="41"/>
      <c r="BT853" s="41"/>
      <c r="BU853" s="41"/>
      <c r="BV853" s="41"/>
      <c r="BW853" s="41"/>
      <c r="BX853" s="41"/>
      <c r="BY853" s="41"/>
      <c r="BZ853" s="41"/>
      <c r="CA853" s="41"/>
      <c r="CB853" s="41"/>
      <c r="CC853" s="41"/>
      <c r="CD853" s="41"/>
      <c r="CE853" s="41"/>
      <c r="CF853" s="41"/>
      <c r="CG853" s="41"/>
      <c r="CH853" s="41"/>
      <c r="CI853" s="41"/>
      <c r="CJ853" s="41"/>
      <c r="CK853" s="41"/>
      <c r="CL853" s="41"/>
      <c r="CM853" s="41"/>
      <c r="CN853" s="41"/>
      <c r="CO853" s="41"/>
      <c r="CP853" s="41"/>
      <c r="CQ853" s="41"/>
      <c r="CR853" s="41"/>
      <c r="CS853" s="41"/>
      <c r="CT853" s="41"/>
      <c r="CU853" s="41"/>
      <c r="CV853" s="41"/>
      <c r="CW853" s="41"/>
      <c r="CX853" s="41"/>
      <c r="CY853" s="41"/>
      <c r="CZ853" s="41"/>
      <c r="DA853" s="41"/>
      <c r="DB853" s="41"/>
      <c r="DC853" s="41"/>
      <c r="DD853" s="41"/>
      <c r="DE853" s="41"/>
      <c r="DF853" s="41"/>
      <c r="DG853" s="41"/>
      <c r="DH853" s="41"/>
      <c r="DI853" s="41"/>
      <c r="DJ853" s="41"/>
      <c r="DK853" s="41"/>
    </row>
    <row r="854" spans="1:115" s="34" customFormat="1" ht="60" customHeight="1">
      <c r="A854" s="43"/>
      <c r="B854" s="4">
        <v>215</v>
      </c>
      <c r="C854" s="18" t="s">
        <v>2353</v>
      </c>
      <c r="D854" s="18" t="s">
        <v>2324</v>
      </c>
      <c r="E854" s="18" t="s">
        <v>2354</v>
      </c>
      <c r="F854" s="18" t="s">
        <v>2355</v>
      </c>
      <c r="G854" s="4" t="s">
        <v>1772</v>
      </c>
      <c r="H854" s="267">
        <v>400</v>
      </c>
      <c r="I854" s="267"/>
      <c r="J854" s="267"/>
      <c r="K854" s="20" t="s">
        <v>2182</v>
      </c>
      <c r="L854" s="18" t="s">
        <v>2356</v>
      </c>
      <c r="M854" s="4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  <c r="BF854" s="41"/>
      <c r="BG854" s="41"/>
      <c r="BH854" s="41"/>
      <c r="BI854" s="41"/>
      <c r="BJ854" s="41"/>
      <c r="BK854" s="41"/>
      <c r="BL854" s="41"/>
      <c r="BM854" s="41"/>
      <c r="BN854" s="41"/>
      <c r="BO854" s="41"/>
      <c r="BP854" s="41"/>
      <c r="BQ854" s="41"/>
      <c r="BR854" s="41"/>
      <c r="BS854" s="41"/>
      <c r="BT854" s="41"/>
      <c r="BU854" s="41"/>
      <c r="BV854" s="41"/>
      <c r="BW854" s="41"/>
      <c r="BX854" s="41"/>
      <c r="BY854" s="41"/>
      <c r="BZ854" s="41"/>
      <c r="CA854" s="41"/>
      <c r="CB854" s="41"/>
      <c r="CC854" s="41"/>
      <c r="CD854" s="41"/>
      <c r="CE854" s="41"/>
      <c r="CF854" s="41"/>
      <c r="CG854" s="41"/>
      <c r="CH854" s="41"/>
      <c r="CI854" s="41"/>
      <c r="CJ854" s="41"/>
      <c r="CK854" s="41"/>
      <c r="CL854" s="41"/>
      <c r="CM854" s="41"/>
      <c r="CN854" s="41"/>
      <c r="CO854" s="41"/>
      <c r="CP854" s="41"/>
      <c r="CQ854" s="41"/>
      <c r="CR854" s="41"/>
      <c r="CS854" s="41"/>
      <c r="CT854" s="41"/>
      <c r="CU854" s="41"/>
      <c r="CV854" s="41"/>
      <c r="CW854" s="41"/>
      <c r="CX854" s="41"/>
      <c r="CY854" s="41"/>
      <c r="CZ854" s="41"/>
      <c r="DA854" s="41"/>
      <c r="DB854" s="41"/>
      <c r="DC854" s="41"/>
      <c r="DD854" s="41"/>
      <c r="DE854" s="41"/>
      <c r="DF854" s="41"/>
      <c r="DG854" s="41"/>
      <c r="DH854" s="41"/>
      <c r="DI854" s="41"/>
      <c r="DJ854" s="41"/>
      <c r="DK854" s="41"/>
    </row>
    <row r="855" spans="1:115" s="34" customFormat="1" ht="60" customHeight="1">
      <c r="A855" s="43" t="s">
        <v>1350</v>
      </c>
      <c r="B855" s="4">
        <v>216</v>
      </c>
      <c r="C855" s="18" t="s">
        <v>2357</v>
      </c>
      <c r="D855" s="18" t="s">
        <v>2358</v>
      </c>
      <c r="E855" s="18" t="s">
        <v>2359</v>
      </c>
      <c r="F855" s="18" t="s">
        <v>2360</v>
      </c>
      <c r="G855" s="4" t="s">
        <v>2361</v>
      </c>
      <c r="H855" s="267">
        <v>5170</v>
      </c>
      <c r="I855" s="267"/>
      <c r="J855" s="267"/>
      <c r="K855" s="20" t="s">
        <v>2182</v>
      </c>
      <c r="L855" s="18" t="s">
        <v>2362</v>
      </c>
      <c r="M855" s="4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/>
      <c r="BM855" s="41"/>
      <c r="BN855" s="41"/>
      <c r="BO855" s="41"/>
      <c r="BP855" s="41"/>
      <c r="BQ855" s="41"/>
      <c r="BR855" s="41"/>
      <c r="BS855" s="41"/>
      <c r="BT855" s="41"/>
      <c r="BU855" s="41"/>
      <c r="BV855" s="41"/>
      <c r="BW855" s="41"/>
      <c r="BX855" s="41"/>
      <c r="BY855" s="41"/>
      <c r="BZ855" s="41"/>
      <c r="CA855" s="41"/>
      <c r="CB855" s="41"/>
      <c r="CC855" s="41"/>
      <c r="CD855" s="41"/>
      <c r="CE855" s="41"/>
      <c r="CF855" s="41"/>
      <c r="CG855" s="41"/>
      <c r="CH855" s="41"/>
      <c r="CI855" s="41"/>
      <c r="CJ855" s="41"/>
      <c r="CK855" s="41"/>
      <c r="CL855" s="41"/>
      <c r="CM855" s="41"/>
      <c r="CN855" s="41"/>
      <c r="CO855" s="41"/>
      <c r="CP855" s="41"/>
      <c r="CQ855" s="41"/>
      <c r="CR855" s="41"/>
      <c r="CS855" s="41"/>
      <c r="CT855" s="41"/>
      <c r="CU855" s="41"/>
      <c r="CV855" s="41"/>
      <c r="CW855" s="41"/>
      <c r="CX855" s="41"/>
      <c r="CY855" s="41"/>
      <c r="CZ855" s="41"/>
      <c r="DA855" s="41"/>
      <c r="DB855" s="41"/>
      <c r="DC855" s="41"/>
      <c r="DD855" s="41"/>
      <c r="DE855" s="41"/>
      <c r="DF855" s="41"/>
      <c r="DG855" s="41"/>
      <c r="DH855" s="41"/>
      <c r="DI855" s="41"/>
      <c r="DJ855" s="41"/>
      <c r="DK855" s="41"/>
    </row>
    <row r="856" spans="1:115" s="34" customFormat="1" ht="60" customHeight="1">
      <c r="A856" s="43"/>
      <c r="B856" s="4">
        <v>217</v>
      </c>
      <c r="C856" s="18" t="s">
        <v>2363</v>
      </c>
      <c r="D856" s="18" t="s">
        <v>2358</v>
      </c>
      <c r="E856" s="18" t="s">
        <v>2364</v>
      </c>
      <c r="F856" s="18" t="s">
        <v>2365</v>
      </c>
      <c r="G856" s="4" t="s">
        <v>2366</v>
      </c>
      <c r="H856" s="267">
        <v>200</v>
      </c>
      <c r="I856" s="267"/>
      <c r="J856" s="267"/>
      <c r="K856" s="20" t="s">
        <v>2182</v>
      </c>
      <c r="L856" s="18" t="s">
        <v>2367</v>
      </c>
      <c r="M856" s="4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  <c r="BF856" s="41"/>
      <c r="BG856" s="41"/>
      <c r="BH856" s="41"/>
      <c r="BI856" s="41"/>
      <c r="BJ856" s="41"/>
      <c r="BK856" s="41"/>
      <c r="BL856" s="41"/>
      <c r="BM856" s="41"/>
      <c r="BN856" s="41"/>
      <c r="BO856" s="41"/>
      <c r="BP856" s="41"/>
      <c r="BQ856" s="41"/>
      <c r="BR856" s="41"/>
      <c r="BS856" s="41"/>
      <c r="BT856" s="41"/>
      <c r="BU856" s="41"/>
      <c r="BV856" s="41"/>
      <c r="BW856" s="41"/>
      <c r="BX856" s="41"/>
      <c r="BY856" s="41"/>
      <c r="BZ856" s="41"/>
      <c r="CA856" s="41"/>
      <c r="CB856" s="41"/>
      <c r="CC856" s="41"/>
      <c r="CD856" s="41"/>
      <c r="CE856" s="41"/>
      <c r="CF856" s="41"/>
      <c r="CG856" s="41"/>
      <c r="CH856" s="41"/>
      <c r="CI856" s="41"/>
      <c r="CJ856" s="41"/>
      <c r="CK856" s="41"/>
      <c r="CL856" s="41"/>
      <c r="CM856" s="41"/>
      <c r="CN856" s="41"/>
      <c r="CO856" s="41"/>
      <c r="CP856" s="41"/>
      <c r="CQ856" s="41"/>
      <c r="CR856" s="41"/>
      <c r="CS856" s="41"/>
      <c r="CT856" s="41"/>
      <c r="CU856" s="41"/>
      <c r="CV856" s="41"/>
      <c r="CW856" s="41"/>
      <c r="CX856" s="41"/>
      <c r="CY856" s="41"/>
      <c r="CZ856" s="41"/>
      <c r="DA856" s="41"/>
      <c r="DB856" s="41"/>
      <c r="DC856" s="41"/>
      <c r="DD856" s="41"/>
      <c r="DE856" s="41"/>
      <c r="DF856" s="41"/>
      <c r="DG856" s="41"/>
      <c r="DH856" s="41"/>
      <c r="DI856" s="41"/>
      <c r="DJ856" s="41"/>
      <c r="DK856" s="41"/>
    </row>
    <row r="857" spans="1:115" s="34" customFormat="1" ht="60" customHeight="1">
      <c r="A857" s="43"/>
      <c r="B857" s="4">
        <v>218</v>
      </c>
      <c r="C857" s="18" t="s">
        <v>2363</v>
      </c>
      <c r="D857" s="18" t="s">
        <v>2358</v>
      </c>
      <c r="E857" s="18" t="s">
        <v>2368</v>
      </c>
      <c r="F857" s="18" t="s">
        <v>2369</v>
      </c>
      <c r="G857" s="4" t="s">
        <v>2366</v>
      </c>
      <c r="H857" s="267">
        <v>200</v>
      </c>
      <c r="I857" s="267"/>
      <c r="J857" s="267"/>
      <c r="K857" s="20" t="s">
        <v>2182</v>
      </c>
      <c r="L857" s="18" t="s">
        <v>2370</v>
      </c>
      <c r="M857" s="4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41"/>
      <c r="BB857" s="41"/>
      <c r="BC857" s="41"/>
      <c r="BD857" s="41"/>
      <c r="BE857" s="41"/>
      <c r="BF857" s="41"/>
      <c r="BG857" s="41"/>
      <c r="BH857" s="41"/>
      <c r="BI857" s="41"/>
      <c r="BJ857" s="41"/>
      <c r="BK857" s="41"/>
      <c r="BL857" s="41"/>
      <c r="BM857" s="41"/>
      <c r="BN857" s="41"/>
      <c r="BO857" s="41"/>
      <c r="BP857" s="41"/>
      <c r="BQ857" s="41"/>
      <c r="BR857" s="41"/>
      <c r="BS857" s="41"/>
      <c r="BT857" s="41"/>
      <c r="BU857" s="41"/>
      <c r="BV857" s="41"/>
      <c r="BW857" s="41"/>
      <c r="BX857" s="41"/>
      <c r="BY857" s="41"/>
      <c r="BZ857" s="41"/>
      <c r="CA857" s="41"/>
      <c r="CB857" s="41"/>
      <c r="CC857" s="41"/>
      <c r="CD857" s="41"/>
      <c r="CE857" s="41"/>
      <c r="CF857" s="41"/>
      <c r="CG857" s="41"/>
      <c r="CH857" s="41"/>
      <c r="CI857" s="41"/>
      <c r="CJ857" s="41"/>
      <c r="CK857" s="41"/>
      <c r="CL857" s="41"/>
      <c r="CM857" s="41"/>
      <c r="CN857" s="41"/>
      <c r="CO857" s="41"/>
      <c r="CP857" s="41"/>
      <c r="CQ857" s="41"/>
      <c r="CR857" s="41"/>
      <c r="CS857" s="41"/>
      <c r="CT857" s="41"/>
      <c r="CU857" s="41"/>
      <c r="CV857" s="41"/>
      <c r="CW857" s="41"/>
      <c r="CX857" s="41"/>
      <c r="CY857" s="41"/>
      <c r="CZ857" s="41"/>
      <c r="DA857" s="41"/>
      <c r="DB857" s="41"/>
      <c r="DC857" s="41"/>
      <c r="DD857" s="41"/>
      <c r="DE857" s="41"/>
      <c r="DF857" s="41"/>
      <c r="DG857" s="41"/>
      <c r="DH857" s="41"/>
      <c r="DI857" s="41"/>
      <c r="DJ857" s="41"/>
      <c r="DK857" s="41"/>
    </row>
    <row r="858" spans="1:115" s="34" customFormat="1" ht="60" customHeight="1">
      <c r="A858" s="43"/>
      <c r="B858" s="4">
        <v>219</v>
      </c>
      <c r="C858" s="18" t="s">
        <v>2371</v>
      </c>
      <c r="D858" s="18" t="s">
        <v>2358</v>
      </c>
      <c r="E858" s="18" t="s">
        <v>2372</v>
      </c>
      <c r="F858" s="18" t="s">
        <v>2373</v>
      </c>
      <c r="G858" s="4" t="s">
        <v>2366</v>
      </c>
      <c r="H858" s="267">
        <v>200</v>
      </c>
      <c r="I858" s="267"/>
      <c r="J858" s="267"/>
      <c r="K858" s="20" t="s">
        <v>2182</v>
      </c>
      <c r="L858" s="18" t="s">
        <v>2374</v>
      </c>
      <c r="M858" s="4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41"/>
      <c r="BA858" s="41"/>
      <c r="BB858" s="41"/>
      <c r="BC858" s="41"/>
      <c r="BD858" s="41"/>
      <c r="BE858" s="41"/>
      <c r="BF858" s="41"/>
      <c r="BG858" s="41"/>
      <c r="BH858" s="41"/>
      <c r="BI858" s="41"/>
      <c r="BJ858" s="41"/>
      <c r="BK858" s="41"/>
      <c r="BL858" s="41"/>
      <c r="BM858" s="41"/>
      <c r="BN858" s="41"/>
      <c r="BO858" s="41"/>
      <c r="BP858" s="41"/>
      <c r="BQ858" s="41"/>
      <c r="BR858" s="41"/>
      <c r="BS858" s="41"/>
      <c r="BT858" s="41"/>
      <c r="BU858" s="41"/>
      <c r="BV858" s="41"/>
      <c r="BW858" s="41"/>
      <c r="BX858" s="41"/>
      <c r="BY858" s="41"/>
      <c r="BZ858" s="41"/>
      <c r="CA858" s="41"/>
      <c r="CB858" s="41"/>
      <c r="CC858" s="41"/>
      <c r="CD858" s="41"/>
      <c r="CE858" s="41"/>
      <c r="CF858" s="41"/>
      <c r="CG858" s="41"/>
      <c r="CH858" s="41"/>
      <c r="CI858" s="41"/>
      <c r="CJ858" s="41"/>
      <c r="CK858" s="41"/>
      <c r="CL858" s="41"/>
      <c r="CM858" s="41"/>
      <c r="CN858" s="41"/>
      <c r="CO858" s="41"/>
      <c r="CP858" s="41"/>
      <c r="CQ858" s="41"/>
      <c r="CR858" s="41"/>
      <c r="CS858" s="41"/>
      <c r="CT858" s="41"/>
      <c r="CU858" s="41"/>
      <c r="CV858" s="41"/>
      <c r="CW858" s="41"/>
      <c r="CX858" s="41"/>
      <c r="CY858" s="41"/>
      <c r="CZ858" s="41"/>
      <c r="DA858" s="41"/>
      <c r="DB858" s="41"/>
      <c r="DC858" s="41"/>
      <c r="DD858" s="41"/>
      <c r="DE858" s="41"/>
      <c r="DF858" s="41"/>
      <c r="DG858" s="41"/>
      <c r="DH858" s="41"/>
      <c r="DI858" s="41"/>
      <c r="DJ858" s="41"/>
      <c r="DK858" s="41"/>
    </row>
    <row r="859" spans="1:115" s="34" customFormat="1" ht="60" customHeight="1">
      <c r="A859" s="43"/>
      <c r="B859" s="4">
        <v>220</v>
      </c>
      <c r="C859" s="18" t="s">
        <v>2375</v>
      </c>
      <c r="D859" s="18" t="s">
        <v>2358</v>
      </c>
      <c r="E859" s="18" t="s">
        <v>2364</v>
      </c>
      <c r="F859" s="18" t="s">
        <v>2376</v>
      </c>
      <c r="G859" s="4" t="s">
        <v>2366</v>
      </c>
      <c r="H859" s="267">
        <v>200</v>
      </c>
      <c r="I859" s="267"/>
      <c r="J859" s="267"/>
      <c r="K859" s="20" t="s">
        <v>2182</v>
      </c>
      <c r="L859" s="18" t="s">
        <v>2377</v>
      </c>
      <c r="M859" s="4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41"/>
      <c r="BB859" s="41"/>
      <c r="BC859" s="41"/>
      <c r="BD859" s="41"/>
      <c r="BE859" s="41"/>
      <c r="BF859" s="41"/>
      <c r="BG859" s="41"/>
      <c r="BH859" s="41"/>
      <c r="BI859" s="41"/>
      <c r="BJ859" s="41"/>
      <c r="BK859" s="41"/>
      <c r="BL859" s="41"/>
      <c r="BM859" s="41"/>
      <c r="BN859" s="41"/>
      <c r="BO859" s="41"/>
      <c r="BP859" s="41"/>
      <c r="BQ859" s="41"/>
      <c r="BR859" s="41"/>
      <c r="BS859" s="41"/>
      <c r="BT859" s="41"/>
      <c r="BU859" s="41"/>
      <c r="BV859" s="41"/>
      <c r="BW859" s="41"/>
      <c r="BX859" s="41"/>
      <c r="BY859" s="41"/>
      <c r="BZ859" s="41"/>
      <c r="CA859" s="41"/>
      <c r="CB859" s="41"/>
      <c r="CC859" s="41"/>
      <c r="CD859" s="41"/>
      <c r="CE859" s="41"/>
      <c r="CF859" s="41"/>
      <c r="CG859" s="41"/>
      <c r="CH859" s="41"/>
      <c r="CI859" s="41"/>
      <c r="CJ859" s="41"/>
      <c r="CK859" s="41"/>
      <c r="CL859" s="41"/>
      <c r="CM859" s="41"/>
      <c r="CN859" s="41"/>
      <c r="CO859" s="41"/>
      <c r="CP859" s="41"/>
      <c r="CQ859" s="41"/>
      <c r="CR859" s="41"/>
      <c r="CS859" s="41"/>
      <c r="CT859" s="41"/>
      <c r="CU859" s="41"/>
      <c r="CV859" s="41"/>
      <c r="CW859" s="41"/>
      <c r="CX859" s="41"/>
      <c r="CY859" s="41"/>
      <c r="CZ859" s="41"/>
      <c r="DA859" s="41"/>
      <c r="DB859" s="41"/>
      <c r="DC859" s="41"/>
      <c r="DD859" s="41"/>
      <c r="DE859" s="41"/>
      <c r="DF859" s="41"/>
      <c r="DG859" s="41"/>
      <c r="DH859" s="41"/>
      <c r="DI859" s="41"/>
      <c r="DJ859" s="41"/>
      <c r="DK859" s="41"/>
    </row>
    <row r="860" spans="1:115" s="34" customFormat="1" ht="60" customHeight="1">
      <c r="A860" s="43"/>
      <c r="B860" s="4">
        <v>221</v>
      </c>
      <c r="C860" s="18" t="s">
        <v>2375</v>
      </c>
      <c r="D860" s="18" t="s">
        <v>2358</v>
      </c>
      <c r="E860" s="18" t="s">
        <v>2378</v>
      </c>
      <c r="F860" s="18" t="s">
        <v>2379</v>
      </c>
      <c r="G860" s="4" t="s">
        <v>2366</v>
      </c>
      <c r="H860" s="267">
        <v>200</v>
      </c>
      <c r="I860" s="267"/>
      <c r="J860" s="267"/>
      <c r="K860" s="20" t="s">
        <v>2182</v>
      </c>
      <c r="L860" s="18" t="s">
        <v>2380</v>
      </c>
      <c r="M860" s="4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41"/>
      <c r="BB860" s="41"/>
      <c r="BC860" s="41"/>
      <c r="BD860" s="41"/>
      <c r="BE860" s="41"/>
      <c r="BF860" s="41"/>
      <c r="BG860" s="41"/>
      <c r="BH860" s="41"/>
      <c r="BI860" s="41"/>
      <c r="BJ860" s="41"/>
      <c r="BK860" s="41"/>
      <c r="BL860" s="41"/>
      <c r="BM860" s="41"/>
      <c r="BN860" s="41"/>
      <c r="BO860" s="41"/>
      <c r="BP860" s="41"/>
      <c r="BQ860" s="41"/>
      <c r="BR860" s="41"/>
      <c r="BS860" s="41"/>
      <c r="BT860" s="41"/>
      <c r="BU860" s="41"/>
      <c r="BV860" s="41"/>
      <c r="BW860" s="41"/>
      <c r="BX860" s="41"/>
      <c r="BY860" s="41"/>
      <c r="BZ860" s="41"/>
      <c r="CA860" s="41"/>
      <c r="CB860" s="41"/>
      <c r="CC860" s="41"/>
      <c r="CD860" s="41"/>
      <c r="CE860" s="41"/>
      <c r="CF860" s="41"/>
      <c r="CG860" s="41"/>
      <c r="CH860" s="41"/>
      <c r="CI860" s="41"/>
      <c r="CJ860" s="41"/>
      <c r="CK860" s="41"/>
      <c r="CL860" s="41"/>
      <c r="CM860" s="41"/>
      <c r="CN860" s="41"/>
      <c r="CO860" s="41"/>
      <c r="CP860" s="41"/>
      <c r="CQ860" s="41"/>
      <c r="CR860" s="41"/>
      <c r="CS860" s="41"/>
      <c r="CT860" s="41"/>
      <c r="CU860" s="41"/>
      <c r="CV860" s="41"/>
      <c r="CW860" s="41"/>
      <c r="CX860" s="41"/>
      <c r="CY860" s="41"/>
      <c r="CZ860" s="41"/>
      <c r="DA860" s="41"/>
      <c r="DB860" s="41"/>
      <c r="DC860" s="41"/>
      <c r="DD860" s="41"/>
      <c r="DE860" s="41"/>
      <c r="DF860" s="41"/>
      <c r="DG860" s="41"/>
      <c r="DH860" s="41"/>
      <c r="DI860" s="41"/>
      <c r="DJ860" s="41"/>
      <c r="DK860" s="41"/>
    </row>
    <row r="861" spans="1:115" s="34" customFormat="1" ht="60" customHeight="1">
      <c r="A861" s="43"/>
      <c r="B861" s="4">
        <v>222</v>
      </c>
      <c r="C861" s="18" t="s">
        <v>2371</v>
      </c>
      <c r="D861" s="18" t="s">
        <v>2358</v>
      </c>
      <c r="E861" s="18" t="s">
        <v>2381</v>
      </c>
      <c r="F861" s="18" t="s">
        <v>2382</v>
      </c>
      <c r="G861" s="4" t="s">
        <v>2366</v>
      </c>
      <c r="H861" s="267">
        <v>200</v>
      </c>
      <c r="I861" s="267"/>
      <c r="J861" s="267"/>
      <c r="K861" s="20" t="s">
        <v>2182</v>
      </c>
      <c r="L861" s="18" t="s">
        <v>2383</v>
      </c>
      <c r="M861" s="4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  <c r="BA861" s="41"/>
      <c r="BB861" s="41"/>
      <c r="BC861" s="41"/>
      <c r="BD861" s="41"/>
      <c r="BE861" s="41"/>
      <c r="BF861" s="41"/>
      <c r="BG861" s="41"/>
      <c r="BH861" s="41"/>
      <c r="BI861" s="41"/>
      <c r="BJ861" s="41"/>
      <c r="BK861" s="41"/>
      <c r="BL861" s="41"/>
      <c r="BM861" s="41"/>
      <c r="BN861" s="41"/>
      <c r="BO861" s="41"/>
      <c r="BP861" s="41"/>
      <c r="BQ861" s="41"/>
      <c r="BR861" s="41"/>
      <c r="BS861" s="41"/>
      <c r="BT861" s="41"/>
      <c r="BU861" s="41"/>
      <c r="BV861" s="41"/>
      <c r="BW861" s="41"/>
      <c r="BX861" s="41"/>
      <c r="BY861" s="41"/>
      <c r="BZ861" s="41"/>
      <c r="CA861" s="41"/>
      <c r="CB861" s="41"/>
      <c r="CC861" s="41"/>
      <c r="CD861" s="41"/>
      <c r="CE861" s="41"/>
      <c r="CF861" s="41"/>
      <c r="CG861" s="41"/>
      <c r="CH861" s="41"/>
      <c r="CI861" s="41"/>
      <c r="CJ861" s="41"/>
      <c r="CK861" s="41"/>
      <c r="CL861" s="41"/>
      <c r="CM861" s="41"/>
      <c r="CN861" s="41"/>
      <c r="CO861" s="41"/>
      <c r="CP861" s="41"/>
      <c r="CQ861" s="41"/>
      <c r="CR861" s="41"/>
      <c r="CS861" s="41"/>
      <c r="CT861" s="41"/>
      <c r="CU861" s="41"/>
      <c r="CV861" s="41"/>
      <c r="CW861" s="41"/>
      <c r="CX861" s="41"/>
      <c r="CY861" s="41"/>
      <c r="CZ861" s="41"/>
      <c r="DA861" s="41"/>
      <c r="DB861" s="41"/>
      <c r="DC861" s="41"/>
      <c r="DD861" s="41"/>
      <c r="DE861" s="41"/>
      <c r="DF861" s="41"/>
      <c r="DG861" s="41"/>
      <c r="DH861" s="41"/>
      <c r="DI861" s="41"/>
      <c r="DJ861" s="41"/>
      <c r="DK861" s="41"/>
    </row>
    <row r="862" spans="1:115" s="34" customFormat="1" ht="60" customHeight="1">
      <c r="A862" s="43"/>
      <c r="B862" s="4">
        <v>223</v>
      </c>
      <c r="C862" s="18" t="s">
        <v>2384</v>
      </c>
      <c r="D862" s="18" t="s">
        <v>2358</v>
      </c>
      <c r="E862" s="18" t="s">
        <v>2385</v>
      </c>
      <c r="F862" s="18" t="s">
        <v>2386</v>
      </c>
      <c r="G862" s="4" t="s">
        <v>2366</v>
      </c>
      <c r="H862" s="267">
        <v>200</v>
      </c>
      <c r="I862" s="267"/>
      <c r="J862" s="267"/>
      <c r="K862" s="20" t="s">
        <v>2182</v>
      </c>
      <c r="L862" s="18" t="s">
        <v>2387</v>
      </c>
      <c r="M862" s="4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41"/>
      <c r="BB862" s="41"/>
      <c r="BC862" s="41"/>
      <c r="BD862" s="41"/>
      <c r="BE862" s="41"/>
      <c r="BF862" s="41"/>
      <c r="BG862" s="41"/>
      <c r="BH862" s="41"/>
      <c r="BI862" s="41"/>
      <c r="BJ862" s="41"/>
      <c r="BK862" s="41"/>
      <c r="BL862" s="41"/>
      <c r="BM862" s="41"/>
      <c r="BN862" s="41"/>
      <c r="BO862" s="41"/>
      <c r="BP862" s="41"/>
      <c r="BQ862" s="41"/>
      <c r="BR862" s="41"/>
      <c r="BS862" s="41"/>
      <c r="BT862" s="41"/>
      <c r="BU862" s="41"/>
      <c r="BV862" s="41"/>
      <c r="BW862" s="41"/>
      <c r="BX862" s="41"/>
      <c r="BY862" s="41"/>
      <c r="BZ862" s="41"/>
      <c r="CA862" s="41"/>
      <c r="CB862" s="41"/>
      <c r="CC862" s="41"/>
      <c r="CD862" s="41"/>
      <c r="CE862" s="41"/>
      <c r="CF862" s="41"/>
      <c r="CG862" s="41"/>
      <c r="CH862" s="41"/>
      <c r="CI862" s="41"/>
      <c r="CJ862" s="41"/>
      <c r="CK862" s="41"/>
      <c r="CL862" s="41"/>
      <c r="CM862" s="41"/>
      <c r="CN862" s="41"/>
      <c r="CO862" s="41"/>
      <c r="CP862" s="41"/>
      <c r="CQ862" s="41"/>
      <c r="CR862" s="41"/>
      <c r="CS862" s="41"/>
      <c r="CT862" s="41"/>
      <c r="CU862" s="41"/>
      <c r="CV862" s="41"/>
      <c r="CW862" s="41"/>
      <c r="CX862" s="41"/>
      <c r="CY862" s="41"/>
      <c r="CZ862" s="41"/>
      <c r="DA862" s="41"/>
      <c r="DB862" s="41"/>
      <c r="DC862" s="41"/>
      <c r="DD862" s="41"/>
      <c r="DE862" s="41"/>
      <c r="DF862" s="41"/>
      <c r="DG862" s="41"/>
      <c r="DH862" s="41"/>
      <c r="DI862" s="41"/>
      <c r="DJ862" s="41"/>
      <c r="DK862" s="41"/>
    </row>
    <row r="863" spans="1:115" s="34" customFormat="1" ht="60" customHeight="1">
      <c r="A863" s="43"/>
      <c r="B863" s="4">
        <v>224</v>
      </c>
      <c r="C863" s="18" t="s">
        <v>2388</v>
      </c>
      <c r="D863" s="18" t="s">
        <v>2358</v>
      </c>
      <c r="E863" s="18" t="s">
        <v>2389</v>
      </c>
      <c r="F863" s="18" t="s">
        <v>2390</v>
      </c>
      <c r="G863" s="4" t="s">
        <v>2391</v>
      </c>
      <c r="H863" s="267">
        <f>50+2000</f>
        <v>2050</v>
      </c>
      <c r="I863" s="267"/>
      <c r="J863" s="267"/>
      <c r="K863" s="20" t="s">
        <v>2182</v>
      </c>
      <c r="L863" s="18" t="s">
        <v>2392</v>
      </c>
      <c r="M863" s="4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41"/>
      <c r="BB863" s="41"/>
      <c r="BC863" s="41"/>
      <c r="BD863" s="41"/>
      <c r="BE863" s="41"/>
      <c r="BF863" s="41"/>
      <c r="BG863" s="41"/>
      <c r="BH863" s="41"/>
      <c r="BI863" s="41"/>
      <c r="BJ863" s="41"/>
      <c r="BK863" s="41"/>
      <c r="BL863" s="41"/>
      <c r="BM863" s="41"/>
      <c r="BN863" s="41"/>
      <c r="BO863" s="41"/>
      <c r="BP863" s="41"/>
      <c r="BQ863" s="41"/>
      <c r="BR863" s="41"/>
      <c r="BS863" s="41"/>
      <c r="BT863" s="41"/>
      <c r="BU863" s="41"/>
      <c r="BV863" s="41"/>
      <c r="BW863" s="41"/>
      <c r="BX863" s="41"/>
      <c r="BY863" s="41"/>
      <c r="BZ863" s="41"/>
      <c r="CA863" s="41"/>
      <c r="CB863" s="41"/>
      <c r="CC863" s="41"/>
      <c r="CD863" s="41"/>
      <c r="CE863" s="41"/>
      <c r="CF863" s="41"/>
      <c r="CG863" s="41"/>
      <c r="CH863" s="41"/>
      <c r="CI863" s="41"/>
      <c r="CJ863" s="41"/>
      <c r="CK863" s="41"/>
      <c r="CL863" s="41"/>
      <c r="CM863" s="41"/>
      <c r="CN863" s="41"/>
      <c r="CO863" s="41"/>
      <c r="CP863" s="41"/>
      <c r="CQ863" s="41"/>
      <c r="CR863" s="41"/>
      <c r="CS863" s="41"/>
      <c r="CT863" s="41"/>
      <c r="CU863" s="41"/>
      <c r="CV863" s="41"/>
      <c r="CW863" s="41"/>
      <c r="CX863" s="41"/>
      <c r="CY863" s="41"/>
      <c r="CZ863" s="41"/>
      <c r="DA863" s="41"/>
      <c r="DB863" s="41"/>
      <c r="DC863" s="41"/>
      <c r="DD863" s="41"/>
      <c r="DE863" s="41"/>
      <c r="DF863" s="41"/>
      <c r="DG863" s="41"/>
      <c r="DH863" s="41"/>
      <c r="DI863" s="41"/>
      <c r="DJ863" s="41"/>
      <c r="DK863" s="41"/>
    </row>
    <row r="864" spans="1:115" s="34" customFormat="1" ht="60" customHeight="1">
      <c r="A864" s="43"/>
      <c r="B864" s="4">
        <v>225</v>
      </c>
      <c r="C864" s="18" t="s">
        <v>2393</v>
      </c>
      <c r="D864" s="18" t="s">
        <v>2358</v>
      </c>
      <c r="E864" s="18" t="s">
        <v>2394</v>
      </c>
      <c r="F864" s="18" t="s">
        <v>2395</v>
      </c>
      <c r="G864" s="4" t="s">
        <v>2366</v>
      </c>
      <c r="H864" s="267">
        <v>200</v>
      </c>
      <c r="I864" s="267"/>
      <c r="J864" s="267"/>
      <c r="K864" s="20" t="s">
        <v>2182</v>
      </c>
      <c r="L864" s="18" t="s">
        <v>2396</v>
      </c>
      <c r="M864" s="4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41"/>
      <c r="BB864" s="41"/>
      <c r="BC864" s="41"/>
      <c r="BD864" s="41"/>
      <c r="BE864" s="41"/>
      <c r="BF864" s="41"/>
      <c r="BG864" s="41"/>
      <c r="BH864" s="41"/>
      <c r="BI864" s="41"/>
      <c r="BJ864" s="41"/>
      <c r="BK864" s="41"/>
      <c r="BL864" s="41"/>
      <c r="BM864" s="41"/>
      <c r="BN864" s="41"/>
      <c r="BO864" s="41"/>
      <c r="BP864" s="41"/>
      <c r="BQ864" s="41"/>
      <c r="BR864" s="41"/>
      <c r="BS864" s="41"/>
      <c r="BT864" s="41"/>
      <c r="BU864" s="41"/>
      <c r="BV864" s="41"/>
      <c r="BW864" s="41"/>
      <c r="BX864" s="41"/>
      <c r="BY864" s="41"/>
      <c r="BZ864" s="41"/>
      <c r="CA864" s="41"/>
      <c r="CB864" s="41"/>
      <c r="CC864" s="41"/>
      <c r="CD864" s="41"/>
      <c r="CE864" s="41"/>
      <c r="CF864" s="41"/>
      <c r="CG864" s="41"/>
      <c r="CH864" s="41"/>
      <c r="CI864" s="41"/>
      <c r="CJ864" s="41"/>
      <c r="CK864" s="41"/>
      <c r="CL864" s="41"/>
      <c r="CM864" s="41"/>
      <c r="CN864" s="41"/>
      <c r="CO864" s="41"/>
      <c r="CP864" s="41"/>
      <c r="CQ864" s="41"/>
      <c r="CR864" s="41"/>
      <c r="CS864" s="41"/>
      <c r="CT864" s="41"/>
      <c r="CU864" s="41"/>
      <c r="CV864" s="41"/>
      <c r="CW864" s="41"/>
      <c r="CX864" s="41"/>
      <c r="CY864" s="41"/>
      <c r="CZ864" s="41"/>
      <c r="DA864" s="41"/>
      <c r="DB864" s="41"/>
      <c r="DC864" s="41"/>
      <c r="DD864" s="41"/>
      <c r="DE864" s="41"/>
      <c r="DF864" s="41"/>
      <c r="DG864" s="41"/>
      <c r="DH864" s="41"/>
      <c r="DI864" s="41"/>
      <c r="DJ864" s="41"/>
      <c r="DK864" s="41"/>
    </row>
    <row r="865" spans="1:115" s="34" customFormat="1" ht="60" customHeight="1">
      <c r="A865" s="43"/>
      <c r="B865" s="4">
        <v>226</v>
      </c>
      <c r="C865" s="18" t="s">
        <v>2397</v>
      </c>
      <c r="D865" s="18" t="s">
        <v>2358</v>
      </c>
      <c r="E865" s="18" t="s">
        <v>2398</v>
      </c>
      <c r="F865" s="18" t="s">
        <v>2399</v>
      </c>
      <c r="G865" s="4" t="s">
        <v>2400</v>
      </c>
      <c r="H865" s="267">
        <v>4500</v>
      </c>
      <c r="I865" s="267"/>
      <c r="J865" s="267"/>
      <c r="K865" s="20" t="s">
        <v>2182</v>
      </c>
      <c r="L865" s="18" t="s">
        <v>2401</v>
      </c>
      <c r="M865" s="4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41"/>
      <c r="BF865" s="41"/>
      <c r="BG865" s="41"/>
      <c r="BH865" s="41"/>
      <c r="BI865" s="41"/>
      <c r="BJ865" s="41"/>
      <c r="BK865" s="41"/>
      <c r="BL865" s="41"/>
      <c r="BM865" s="41"/>
      <c r="BN865" s="41"/>
      <c r="BO865" s="41"/>
      <c r="BP865" s="41"/>
      <c r="BQ865" s="41"/>
      <c r="BR865" s="41"/>
      <c r="BS865" s="41"/>
      <c r="BT865" s="41"/>
      <c r="BU865" s="41"/>
      <c r="BV865" s="41"/>
      <c r="BW865" s="41"/>
      <c r="BX865" s="41"/>
      <c r="BY865" s="41"/>
      <c r="BZ865" s="41"/>
      <c r="CA865" s="41"/>
      <c r="CB865" s="41"/>
      <c r="CC865" s="41"/>
      <c r="CD865" s="41"/>
      <c r="CE865" s="41"/>
      <c r="CF865" s="41"/>
      <c r="CG865" s="41"/>
      <c r="CH865" s="41"/>
      <c r="CI865" s="41"/>
      <c r="CJ865" s="41"/>
      <c r="CK865" s="41"/>
      <c r="CL865" s="41"/>
      <c r="CM865" s="41"/>
      <c r="CN865" s="41"/>
      <c r="CO865" s="41"/>
      <c r="CP865" s="41"/>
      <c r="CQ865" s="41"/>
      <c r="CR865" s="41"/>
      <c r="CS865" s="41"/>
      <c r="CT865" s="41"/>
      <c r="CU865" s="41"/>
      <c r="CV865" s="41"/>
      <c r="CW865" s="41"/>
      <c r="CX865" s="41"/>
      <c r="CY865" s="41"/>
      <c r="CZ865" s="41"/>
      <c r="DA865" s="41"/>
      <c r="DB865" s="41"/>
      <c r="DC865" s="41"/>
      <c r="DD865" s="41"/>
      <c r="DE865" s="41"/>
      <c r="DF865" s="41"/>
      <c r="DG865" s="41"/>
      <c r="DH865" s="41"/>
      <c r="DI865" s="41"/>
      <c r="DJ865" s="41"/>
      <c r="DK865" s="41"/>
    </row>
    <row r="866" spans="1:115" s="34" customFormat="1" ht="60" customHeight="1">
      <c r="A866" s="43"/>
      <c r="B866" s="4">
        <v>227</v>
      </c>
      <c r="C866" s="18" t="s">
        <v>2402</v>
      </c>
      <c r="D866" s="18" t="s">
        <v>2358</v>
      </c>
      <c r="E866" s="18" t="s">
        <v>2403</v>
      </c>
      <c r="F866" s="18" t="s">
        <v>2404</v>
      </c>
      <c r="G866" s="4" t="s">
        <v>2366</v>
      </c>
      <c r="H866" s="267">
        <v>200</v>
      </c>
      <c r="I866" s="267"/>
      <c r="J866" s="267"/>
      <c r="K866" s="20" t="s">
        <v>1517</v>
      </c>
      <c r="L866" s="18" t="s">
        <v>2405</v>
      </c>
      <c r="M866" s="4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  <c r="BA866" s="41"/>
      <c r="BB866" s="41"/>
      <c r="BC866" s="41"/>
      <c r="BD866" s="41"/>
      <c r="BE866" s="41"/>
      <c r="BF866" s="41"/>
      <c r="BG866" s="41"/>
      <c r="BH866" s="41"/>
      <c r="BI866" s="41"/>
      <c r="BJ866" s="41"/>
      <c r="BK866" s="41"/>
      <c r="BL866" s="41"/>
      <c r="BM866" s="41"/>
      <c r="BN866" s="41"/>
      <c r="BO866" s="41"/>
      <c r="BP866" s="41"/>
      <c r="BQ866" s="41"/>
      <c r="BR866" s="41"/>
      <c r="BS866" s="41"/>
      <c r="BT866" s="41"/>
      <c r="BU866" s="41"/>
      <c r="BV866" s="41"/>
      <c r="BW866" s="41"/>
      <c r="BX866" s="41"/>
      <c r="BY866" s="41"/>
      <c r="BZ866" s="41"/>
      <c r="CA866" s="41"/>
      <c r="CB866" s="41"/>
      <c r="CC866" s="41"/>
      <c r="CD866" s="41"/>
      <c r="CE866" s="41"/>
      <c r="CF866" s="41"/>
      <c r="CG866" s="41"/>
      <c r="CH866" s="41"/>
      <c r="CI866" s="41"/>
      <c r="CJ866" s="41"/>
      <c r="CK866" s="41"/>
      <c r="CL866" s="41"/>
      <c r="CM866" s="41"/>
      <c r="CN866" s="41"/>
      <c r="CO866" s="41"/>
      <c r="CP866" s="41"/>
      <c r="CQ866" s="41"/>
      <c r="CR866" s="41"/>
      <c r="CS866" s="41"/>
      <c r="CT866" s="41"/>
      <c r="CU866" s="41"/>
      <c r="CV866" s="41"/>
      <c r="CW866" s="41"/>
      <c r="CX866" s="41"/>
      <c r="CY866" s="41"/>
      <c r="CZ866" s="41"/>
      <c r="DA866" s="41"/>
      <c r="DB866" s="41"/>
      <c r="DC866" s="41"/>
      <c r="DD866" s="41"/>
      <c r="DE866" s="41"/>
      <c r="DF866" s="41"/>
      <c r="DG866" s="41"/>
      <c r="DH866" s="41"/>
      <c r="DI866" s="41"/>
      <c r="DJ866" s="41"/>
      <c r="DK866" s="41"/>
    </row>
    <row r="867" spans="1:115" s="34" customFormat="1" ht="60" customHeight="1">
      <c r="A867" s="43"/>
      <c r="B867" s="4">
        <v>228</v>
      </c>
      <c r="C867" s="18" t="s">
        <v>2406</v>
      </c>
      <c r="D867" s="18" t="s">
        <v>2407</v>
      </c>
      <c r="E867" s="18" t="s">
        <v>2408</v>
      </c>
      <c r="F867" s="18" t="s">
        <v>2409</v>
      </c>
      <c r="G867" s="4" t="s">
        <v>2410</v>
      </c>
      <c r="H867" s="267">
        <f>50+5980</f>
        <v>6030</v>
      </c>
      <c r="I867" s="267"/>
      <c r="J867" s="267"/>
      <c r="K867" s="20" t="s">
        <v>2411</v>
      </c>
      <c r="L867" s="18" t="s">
        <v>2412</v>
      </c>
      <c r="M867" s="4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  <c r="BA867" s="41"/>
      <c r="BB867" s="41"/>
      <c r="BC867" s="41"/>
      <c r="BD867" s="41"/>
      <c r="BE867" s="41"/>
      <c r="BF867" s="41"/>
      <c r="BG867" s="41"/>
      <c r="BH867" s="41"/>
      <c r="BI867" s="41"/>
      <c r="BJ867" s="41"/>
      <c r="BK867" s="41"/>
      <c r="BL867" s="41"/>
      <c r="BM867" s="41"/>
      <c r="BN867" s="41"/>
      <c r="BO867" s="41"/>
      <c r="BP867" s="41"/>
      <c r="BQ867" s="41"/>
      <c r="BR867" s="41"/>
      <c r="BS867" s="41"/>
      <c r="BT867" s="41"/>
      <c r="BU867" s="41"/>
      <c r="BV867" s="41"/>
      <c r="BW867" s="41"/>
      <c r="BX867" s="41"/>
      <c r="BY867" s="41"/>
      <c r="BZ867" s="41"/>
      <c r="CA867" s="41"/>
      <c r="CB867" s="41"/>
      <c r="CC867" s="41"/>
      <c r="CD867" s="41"/>
      <c r="CE867" s="41"/>
      <c r="CF867" s="41"/>
      <c r="CG867" s="41"/>
      <c r="CH867" s="41"/>
      <c r="CI867" s="41"/>
      <c r="CJ867" s="41"/>
      <c r="CK867" s="41"/>
      <c r="CL867" s="41"/>
      <c r="CM867" s="41"/>
      <c r="CN867" s="41"/>
      <c r="CO867" s="41"/>
      <c r="CP867" s="41"/>
      <c r="CQ867" s="41"/>
      <c r="CR867" s="41"/>
      <c r="CS867" s="41"/>
      <c r="CT867" s="41"/>
      <c r="CU867" s="41"/>
      <c r="CV867" s="41"/>
      <c r="CW867" s="41"/>
      <c r="CX867" s="41"/>
      <c r="CY867" s="41"/>
      <c r="CZ867" s="41"/>
      <c r="DA867" s="41"/>
      <c r="DB867" s="41"/>
      <c r="DC867" s="41"/>
      <c r="DD867" s="41"/>
      <c r="DE867" s="41"/>
      <c r="DF867" s="41"/>
      <c r="DG867" s="41"/>
      <c r="DH867" s="41"/>
      <c r="DI867" s="41"/>
      <c r="DJ867" s="41"/>
      <c r="DK867" s="41"/>
    </row>
    <row r="868" spans="1:115" s="34" customFormat="1" ht="60" customHeight="1">
      <c r="A868" s="43"/>
      <c r="B868" s="4">
        <v>229</v>
      </c>
      <c r="C868" s="18" t="s">
        <v>2413</v>
      </c>
      <c r="D868" s="18" t="s">
        <v>2407</v>
      </c>
      <c r="E868" s="18" t="s">
        <v>2414</v>
      </c>
      <c r="F868" s="18" t="s">
        <v>2415</v>
      </c>
      <c r="G868" s="4" t="s">
        <v>2416</v>
      </c>
      <c r="H868" s="267">
        <f>200+5000</f>
        <v>5200</v>
      </c>
      <c r="I868" s="267"/>
      <c r="J868" s="267"/>
      <c r="K868" s="20" t="s">
        <v>2411</v>
      </c>
      <c r="L868" s="18" t="s">
        <v>2417</v>
      </c>
      <c r="M868" s="4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  <c r="BA868" s="41"/>
      <c r="BB868" s="41"/>
      <c r="BC868" s="41"/>
      <c r="BD868" s="41"/>
      <c r="BE868" s="41"/>
      <c r="BF868" s="41"/>
      <c r="BG868" s="41"/>
      <c r="BH868" s="41"/>
      <c r="BI868" s="41"/>
      <c r="BJ868" s="41"/>
      <c r="BK868" s="41"/>
      <c r="BL868" s="41"/>
      <c r="BM868" s="41"/>
      <c r="BN868" s="41"/>
      <c r="BO868" s="41"/>
      <c r="BP868" s="41"/>
      <c r="BQ868" s="41"/>
      <c r="BR868" s="41"/>
      <c r="BS868" s="41"/>
      <c r="BT868" s="41"/>
      <c r="BU868" s="41"/>
      <c r="BV868" s="41"/>
      <c r="BW868" s="41"/>
      <c r="BX868" s="41"/>
      <c r="BY868" s="41"/>
      <c r="BZ868" s="41"/>
      <c r="CA868" s="41"/>
      <c r="CB868" s="41"/>
      <c r="CC868" s="41"/>
      <c r="CD868" s="41"/>
      <c r="CE868" s="41"/>
      <c r="CF868" s="41"/>
      <c r="CG868" s="41"/>
      <c r="CH868" s="41"/>
      <c r="CI868" s="41"/>
      <c r="CJ868" s="41"/>
      <c r="CK868" s="41"/>
      <c r="CL868" s="41"/>
      <c r="CM868" s="41"/>
      <c r="CN868" s="41"/>
      <c r="CO868" s="41"/>
      <c r="CP868" s="41"/>
      <c r="CQ868" s="41"/>
      <c r="CR868" s="41"/>
      <c r="CS868" s="41"/>
      <c r="CT868" s="41"/>
      <c r="CU868" s="41"/>
      <c r="CV868" s="41"/>
      <c r="CW868" s="41"/>
      <c r="CX868" s="41"/>
      <c r="CY868" s="41"/>
      <c r="CZ868" s="41"/>
      <c r="DA868" s="41"/>
      <c r="DB868" s="41"/>
      <c r="DC868" s="41"/>
      <c r="DD868" s="41"/>
      <c r="DE868" s="41"/>
      <c r="DF868" s="41"/>
      <c r="DG868" s="41"/>
      <c r="DH868" s="41"/>
      <c r="DI868" s="41"/>
      <c r="DJ868" s="41"/>
      <c r="DK868" s="41"/>
    </row>
    <row r="869" spans="1:115" s="34" customFormat="1" ht="60" customHeight="1">
      <c r="A869" s="43"/>
      <c r="B869" s="4">
        <v>230</v>
      </c>
      <c r="C869" s="18" t="s">
        <v>2418</v>
      </c>
      <c r="D869" s="18" t="s">
        <v>2407</v>
      </c>
      <c r="E869" s="18" t="s">
        <v>2419</v>
      </c>
      <c r="F869" s="18" t="s">
        <v>2420</v>
      </c>
      <c r="G869" s="4" t="s">
        <v>2421</v>
      </c>
      <c r="H869" s="267">
        <f>200+450+5001</f>
        <v>5651</v>
      </c>
      <c r="I869" s="267"/>
      <c r="J869" s="267"/>
      <c r="K869" s="20" t="s">
        <v>2411</v>
      </c>
      <c r="L869" s="18" t="s">
        <v>2422</v>
      </c>
      <c r="M869" s="4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  <c r="BA869" s="41"/>
      <c r="BB869" s="41"/>
      <c r="BC869" s="41"/>
      <c r="BD869" s="41"/>
      <c r="BE869" s="41"/>
      <c r="BF869" s="41"/>
      <c r="BG869" s="41"/>
      <c r="BH869" s="41"/>
      <c r="BI869" s="41"/>
      <c r="BJ869" s="41"/>
      <c r="BK869" s="41"/>
      <c r="BL869" s="41"/>
      <c r="BM869" s="41"/>
      <c r="BN869" s="41"/>
      <c r="BO869" s="41"/>
      <c r="BP869" s="41"/>
      <c r="BQ869" s="41"/>
      <c r="BR869" s="41"/>
      <c r="BS869" s="41"/>
      <c r="BT869" s="41"/>
      <c r="BU869" s="41"/>
      <c r="BV869" s="41"/>
      <c r="BW869" s="41"/>
      <c r="BX869" s="41"/>
      <c r="BY869" s="41"/>
      <c r="BZ869" s="41"/>
      <c r="CA869" s="41"/>
      <c r="CB869" s="41"/>
      <c r="CC869" s="41"/>
      <c r="CD869" s="41"/>
      <c r="CE869" s="41"/>
      <c r="CF869" s="41"/>
      <c r="CG869" s="41"/>
      <c r="CH869" s="41"/>
      <c r="CI869" s="41"/>
      <c r="CJ869" s="41"/>
      <c r="CK869" s="41"/>
      <c r="CL869" s="41"/>
      <c r="CM869" s="41"/>
      <c r="CN869" s="41"/>
      <c r="CO869" s="41"/>
      <c r="CP869" s="41"/>
      <c r="CQ869" s="41"/>
      <c r="CR869" s="41"/>
      <c r="CS869" s="41"/>
      <c r="CT869" s="41"/>
      <c r="CU869" s="41"/>
      <c r="CV869" s="41"/>
      <c r="CW869" s="41"/>
      <c r="CX869" s="41"/>
      <c r="CY869" s="41"/>
      <c r="CZ869" s="41"/>
      <c r="DA869" s="41"/>
      <c r="DB869" s="41"/>
      <c r="DC869" s="41"/>
      <c r="DD869" s="41"/>
      <c r="DE869" s="41"/>
      <c r="DF869" s="41"/>
      <c r="DG869" s="41"/>
      <c r="DH869" s="41"/>
      <c r="DI869" s="41"/>
      <c r="DJ869" s="41"/>
      <c r="DK869" s="41"/>
    </row>
    <row r="870" spans="1:115" s="34" customFormat="1" ht="60" customHeight="1">
      <c r="A870" s="43"/>
      <c r="B870" s="4">
        <v>231</v>
      </c>
      <c r="C870" s="18" t="s">
        <v>2418</v>
      </c>
      <c r="D870" s="18" t="s">
        <v>2407</v>
      </c>
      <c r="E870" s="18" t="s">
        <v>2423</v>
      </c>
      <c r="F870" s="18" t="s">
        <v>2424</v>
      </c>
      <c r="G870" s="4" t="s">
        <v>2366</v>
      </c>
      <c r="H870" s="267">
        <v>200</v>
      </c>
      <c r="I870" s="267"/>
      <c r="J870" s="267"/>
      <c r="K870" s="20" t="s">
        <v>2411</v>
      </c>
      <c r="L870" s="18" t="s">
        <v>2425</v>
      </c>
      <c r="M870" s="4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  <c r="BA870" s="41"/>
      <c r="BB870" s="41"/>
      <c r="BC870" s="41"/>
      <c r="BD870" s="41"/>
      <c r="BE870" s="41"/>
      <c r="BF870" s="41"/>
      <c r="BG870" s="41"/>
      <c r="BH870" s="41"/>
      <c r="BI870" s="41"/>
      <c r="BJ870" s="41"/>
      <c r="BK870" s="41"/>
      <c r="BL870" s="41"/>
      <c r="BM870" s="41"/>
      <c r="BN870" s="41"/>
      <c r="BO870" s="41"/>
      <c r="BP870" s="41"/>
      <c r="BQ870" s="41"/>
      <c r="BR870" s="41"/>
      <c r="BS870" s="41"/>
      <c r="BT870" s="41"/>
      <c r="BU870" s="41"/>
      <c r="BV870" s="41"/>
      <c r="BW870" s="41"/>
      <c r="BX870" s="41"/>
      <c r="BY870" s="41"/>
      <c r="BZ870" s="41"/>
      <c r="CA870" s="41"/>
      <c r="CB870" s="41"/>
      <c r="CC870" s="41"/>
      <c r="CD870" s="41"/>
      <c r="CE870" s="41"/>
      <c r="CF870" s="41"/>
      <c r="CG870" s="41"/>
      <c r="CH870" s="41"/>
      <c r="CI870" s="41"/>
      <c r="CJ870" s="41"/>
      <c r="CK870" s="41"/>
      <c r="CL870" s="41"/>
      <c r="CM870" s="41"/>
      <c r="CN870" s="41"/>
      <c r="CO870" s="41"/>
      <c r="CP870" s="41"/>
      <c r="CQ870" s="41"/>
      <c r="CR870" s="41"/>
      <c r="CS870" s="41"/>
      <c r="CT870" s="41"/>
      <c r="CU870" s="41"/>
      <c r="CV870" s="41"/>
      <c r="CW870" s="41"/>
      <c r="CX870" s="41"/>
      <c r="CY870" s="41"/>
      <c r="CZ870" s="41"/>
      <c r="DA870" s="41"/>
      <c r="DB870" s="41"/>
      <c r="DC870" s="41"/>
      <c r="DD870" s="41"/>
      <c r="DE870" s="41"/>
      <c r="DF870" s="41"/>
      <c r="DG870" s="41"/>
      <c r="DH870" s="41"/>
      <c r="DI870" s="41"/>
      <c r="DJ870" s="41"/>
      <c r="DK870" s="41"/>
    </row>
    <row r="871" spans="1:115" s="34" customFormat="1" ht="60" customHeight="1">
      <c r="A871" s="43"/>
      <c r="B871" s="4">
        <v>232</v>
      </c>
      <c r="C871" s="18" t="s">
        <v>2418</v>
      </c>
      <c r="D871" s="18" t="s">
        <v>2407</v>
      </c>
      <c r="E871" s="18" t="s">
        <v>2426</v>
      </c>
      <c r="F871" s="18" t="s">
        <v>2427</v>
      </c>
      <c r="G871" s="4" t="s">
        <v>2428</v>
      </c>
      <c r="H871" s="267">
        <f>200+2100+100</f>
        <v>2400</v>
      </c>
      <c r="I871" s="267"/>
      <c r="J871" s="267"/>
      <c r="K871" s="20" t="s">
        <v>2411</v>
      </c>
      <c r="L871" s="18" t="s">
        <v>2429</v>
      </c>
      <c r="M871" s="4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  <c r="BA871" s="41"/>
      <c r="BB871" s="41"/>
      <c r="BC871" s="41"/>
      <c r="BD871" s="41"/>
      <c r="BE871" s="41"/>
      <c r="BF871" s="41"/>
      <c r="BG871" s="41"/>
      <c r="BH871" s="41"/>
      <c r="BI871" s="41"/>
      <c r="BJ871" s="41"/>
      <c r="BK871" s="41"/>
      <c r="BL871" s="41"/>
      <c r="BM871" s="41"/>
      <c r="BN871" s="41"/>
      <c r="BO871" s="41"/>
      <c r="BP871" s="41"/>
      <c r="BQ871" s="41"/>
      <c r="BR871" s="41"/>
      <c r="BS871" s="41"/>
      <c r="BT871" s="41"/>
      <c r="BU871" s="41"/>
      <c r="BV871" s="41"/>
      <c r="BW871" s="41"/>
      <c r="BX871" s="41"/>
      <c r="BY871" s="41"/>
      <c r="BZ871" s="41"/>
      <c r="CA871" s="41"/>
      <c r="CB871" s="41"/>
      <c r="CC871" s="41"/>
      <c r="CD871" s="41"/>
      <c r="CE871" s="41"/>
      <c r="CF871" s="41"/>
      <c r="CG871" s="41"/>
      <c r="CH871" s="41"/>
      <c r="CI871" s="41"/>
      <c r="CJ871" s="41"/>
      <c r="CK871" s="41"/>
      <c r="CL871" s="41"/>
      <c r="CM871" s="41"/>
      <c r="CN871" s="41"/>
      <c r="CO871" s="41"/>
      <c r="CP871" s="41"/>
      <c r="CQ871" s="41"/>
      <c r="CR871" s="41"/>
      <c r="CS871" s="41"/>
      <c r="CT871" s="41"/>
      <c r="CU871" s="41"/>
      <c r="CV871" s="41"/>
      <c r="CW871" s="41"/>
      <c r="CX871" s="41"/>
      <c r="CY871" s="41"/>
      <c r="CZ871" s="41"/>
      <c r="DA871" s="41"/>
      <c r="DB871" s="41"/>
      <c r="DC871" s="41"/>
      <c r="DD871" s="41"/>
      <c r="DE871" s="41"/>
      <c r="DF871" s="41"/>
      <c r="DG871" s="41"/>
      <c r="DH871" s="41"/>
      <c r="DI871" s="41"/>
      <c r="DJ871" s="41"/>
      <c r="DK871" s="41"/>
    </row>
    <row r="872" spans="1:115" s="34" customFormat="1" ht="60" customHeight="1">
      <c r="A872" s="43"/>
      <c r="B872" s="4">
        <v>233</v>
      </c>
      <c r="C872" s="18" t="s">
        <v>2430</v>
      </c>
      <c r="D872" s="18" t="s">
        <v>2407</v>
      </c>
      <c r="E872" s="18" t="s">
        <v>2431</v>
      </c>
      <c r="F872" s="18" t="s">
        <v>2432</v>
      </c>
      <c r="G872" s="4" t="s">
        <v>2366</v>
      </c>
      <c r="H872" s="267">
        <v>200</v>
      </c>
      <c r="I872" s="267"/>
      <c r="J872" s="267"/>
      <c r="K872" s="20" t="s">
        <v>2411</v>
      </c>
      <c r="L872" s="18" t="s">
        <v>2433</v>
      </c>
      <c r="M872" s="4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  <c r="BA872" s="41"/>
      <c r="BB872" s="41"/>
      <c r="BC872" s="41"/>
      <c r="BD872" s="41"/>
      <c r="BE872" s="41"/>
      <c r="BF872" s="41"/>
      <c r="BG872" s="41"/>
      <c r="BH872" s="41"/>
      <c r="BI872" s="41"/>
      <c r="BJ872" s="41"/>
      <c r="BK872" s="41"/>
      <c r="BL872" s="41"/>
      <c r="BM872" s="41"/>
      <c r="BN872" s="41"/>
      <c r="BO872" s="41"/>
      <c r="BP872" s="41"/>
      <c r="BQ872" s="41"/>
      <c r="BR872" s="41"/>
      <c r="BS872" s="41"/>
      <c r="BT872" s="41"/>
      <c r="BU872" s="41"/>
      <c r="BV872" s="41"/>
      <c r="BW872" s="41"/>
      <c r="BX872" s="41"/>
      <c r="BY872" s="41"/>
      <c r="BZ872" s="41"/>
      <c r="CA872" s="41"/>
      <c r="CB872" s="41"/>
      <c r="CC872" s="41"/>
      <c r="CD872" s="41"/>
      <c r="CE872" s="41"/>
      <c r="CF872" s="41"/>
      <c r="CG872" s="41"/>
      <c r="CH872" s="41"/>
      <c r="CI872" s="41"/>
      <c r="CJ872" s="41"/>
      <c r="CK872" s="41"/>
      <c r="CL872" s="41"/>
      <c r="CM872" s="41"/>
      <c r="CN872" s="41"/>
      <c r="CO872" s="41"/>
      <c r="CP872" s="41"/>
      <c r="CQ872" s="41"/>
      <c r="CR872" s="41"/>
      <c r="CS872" s="41"/>
      <c r="CT872" s="41"/>
      <c r="CU872" s="41"/>
      <c r="CV872" s="41"/>
      <c r="CW872" s="41"/>
      <c r="CX872" s="41"/>
      <c r="CY872" s="41"/>
      <c r="CZ872" s="41"/>
      <c r="DA872" s="41"/>
      <c r="DB872" s="41"/>
      <c r="DC872" s="41"/>
      <c r="DD872" s="41"/>
      <c r="DE872" s="41"/>
      <c r="DF872" s="41"/>
      <c r="DG872" s="41"/>
      <c r="DH872" s="41"/>
      <c r="DI872" s="41"/>
      <c r="DJ872" s="41"/>
      <c r="DK872" s="41"/>
    </row>
    <row r="873" spans="1:115" s="34" customFormat="1" ht="81" customHeight="1">
      <c r="A873" s="43"/>
      <c r="B873" s="4">
        <v>234</v>
      </c>
      <c r="C873" s="18" t="s">
        <v>2434</v>
      </c>
      <c r="D873" s="18" t="s">
        <v>2435</v>
      </c>
      <c r="E873" s="18" t="s">
        <v>2436</v>
      </c>
      <c r="F873" s="18" t="s">
        <v>2437</v>
      </c>
      <c r="G873" s="4" t="s">
        <v>2438</v>
      </c>
      <c r="H873" s="267">
        <v>100</v>
      </c>
      <c r="I873" s="267"/>
      <c r="J873" s="267"/>
      <c r="K873" s="20" t="s">
        <v>2411</v>
      </c>
      <c r="L873" s="18" t="s">
        <v>2439</v>
      </c>
      <c r="M873" s="4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  <c r="BA873" s="41"/>
      <c r="BB873" s="41"/>
      <c r="BC873" s="41"/>
      <c r="BD873" s="41"/>
      <c r="BE873" s="41"/>
      <c r="BF873" s="41"/>
      <c r="BG873" s="41"/>
      <c r="BH873" s="41"/>
      <c r="BI873" s="41"/>
      <c r="BJ873" s="41"/>
      <c r="BK873" s="41"/>
      <c r="BL873" s="41"/>
      <c r="BM873" s="41"/>
      <c r="BN873" s="41"/>
      <c r="BO873" s="41"/>
      <c r="BP873" s="41"/>
      <c r="BQ873" s="41"/>
      <c r="BR873" s="41"/>
      <c r="BS873" s="41"/>
      <c r="BT873" s="41"/>
      <c r="BU873" s="41"/>
      <c r="BV873" s="41"/>
      <c r="BW873" s="41"/>
      <c r="BX873" s="41"/>
      <c r="BY873" s="41"/>
      <c r="BZ873" s="41"/>
      <c r="CA873" s="41"/>
      <c r="CB873" s="41"/>
      <c r="CC873" s="41"/>
      <c r="CD873" s="41"/>
      <c r="CE873" s="41"/>
      <c r="CF873" s="41"/>
      <c r="CG873" s="41"/>
      <c r="CH873" s="41"/>
      <c r="CI873" s="41"/>
      <c r="CJ873" s="41"/>
      <c r="CK873" s="41"/>
      <c r="CL873" s="41"/>
      <c r="CM873" s="41"/>
      <c r="CN873" s="41"/>
      <c r="CO873" s="41"/>
      <c r="CP873" s="41"/>
      <c r="CQ873" s="41"/>
      <c r="CR873" s="41"/>
      <c r="CS873" s="41"/>
      <c r="CT873" s="41"/>
      <c r="CU873" s="41"/>
      <c r="CV873" s="41"/>
      <c r="CW873" s="41"/>
      <c r="CX873" s="41"/>
      <c r="CY873" s="41"/>
      <c r="CZ873" s="41"/>
      <c r="DA873" s="41"/>
      <c r="DB873" s="41"/>
      <c r="DC873" s="41"/>
      <c r="DD873" s="41"/>
      <c r="DE873" s="41"/>
      <c r="DF873" s="41"/>
      <c r="DG873" s="41"/>
      <c r="DH873" s="41"/>
      <c r="DI873" s="41"/>
      <c r="DJ873" s="41"/>
      <c r="DK873" s="41"/>
    </row>
    <row r="874" spans="1:115" s="34" customFormat="1" ht="67.5" customHeight="1">
      <c r="A874" s="43"/>
      <c r="B874" s="4">
        <v>235</v>
      </c>
      <c r="C874" s="18" t="s">
        <v>2440</v>
      </c>
      <c r="D874" s="18" t="s">
        <v>2435</v>
      </c>
      <c r="E874" s="18" t="s">
        <v>2441</v>
      </c>
      <c r="F874" s="18" t="s">
        <v>2442</v>
      </c>
      <c r="G874" s="4" t="s">
        <v>2443</v>
      </c>
      <c r="H874" s="267">
        <v>2290</v>
      </c>
      <c r="I874" s="267"/>
      <c r="J874" s="267"/>
      <c r="K874" s="20" t="s">
        <v>2411</v>
      </c>
      <c r="L874" s="18" t="s">
        <v>2444</v>
      </c>
      <c r="M874" s="4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  <c r="BA874" s="41"/>
      <c r="BB874" s="41"/>
      <c r="BC874" s="41"/>
      <c r="BD874" s="41"/>
      <c r="BE874" s="41"/>
      <c r="BF874" s="41"/>
      <c r="BG874" s="41"/>
      <c r="BH874" s="41"/>
      <c r="BI874" s="41"/>
      <c r="BJ874" s="41"/>
      <c r="BK874" s="41"/>
      <c r="BL874" s="41"/>
      <c r="BM874" s="41"/>
      <c r="BN874" s="41"/>
      <c r="BO874" s="41"/>
      <c r="BP874" s="41"/>
      <c r="BQ874" s="41"/>
      <c r="BR874" s="41"/>
      <c r="BS874" s="41"/>
      <c r="BT874" s="41"/>
      <c r="BU874" s="41"/>
      <c r="BV874" s="41"/>
      <c r="BW874" s="41"/>
      <c r="BX874" s="41"/>
      <c r="BY874" s="41"/>
      <c r="BZ874" s="41"/>
      <c r="CA874" s="41"/>
      <c r="CB874" s="41"/>
      <c r="CC874" s="41"/>
      <c r="CD874" s="41"/>
      <c r="CE874" s="41"/>
      <c r="CF874" s="41"/>
      <c r="CG874" s="41"/>
      <c r="CH874" s="41"/>
      <c r="CI874" s="41"/>
      <c r="CJ874" s="41"/>
      <c r="CK874" s="41"/>
      <c r="CL874" s="41"/>
      <c r="CM874" s="41"/>
      <c r="CN874" s="41"/>
      <c r="CO874" s="41"/>
      <c r="CP874" s="41"/>
      <c r="CQ874" s="41"/>
      <c r="CR874" s="41"/>
      <c r="CS874" s="41"/>
      <c r="CT874" s="41"/>
      <c r="CU874" s="41"/>
      <c r="CV874" s="41"/>
      <c r="CW874" s="41"/>
      <c r="CX874" s="41"/>
      <c r="CY874" s="41"/>
      <c r="CZ874" s="41"/>
      <c r="DA874" s="41"/>
      <c r="DB874" s="41"/>
      <c r="DC874" s="41"/>
      <c r="DD874" s="41"/>
      <c r="DE874" s="41"/>
      <c r="DF874" s="41"/>
      <c r="DG874" s="41"/>
      <c r="DH874" s="41"/>
      <c r="DI874" s="41"/>
      <c r="DJ874" s="41"/>
      <c r="DK874" s="41"/>
    </row>
    <row r="875" spans="1:115" s="34" customFormat="1" ht="60" customHeight="1">
      <c r="A875" s="43"/>
      <c r="B875" s="4">
        <v>236</v>
      </c>
      <c r="C875" s="18" t="s">
        <v>2445</v>
      </c>
      <c r="D875" s="18" t="s">
        <v>2435</v>
      </c>
      <c r="E875" s="18" t="s">
        <v>2426</v>
      </c>
      <c r="F875" s="18" t="s">
        <v>2446</v>
      </c>
      <c r="G875" s="4" t="s">
        <v>2447</v>
      </c>
      <c r="H875" s="267">
        <v>400</v>
      </c>
      <c r="I875" s="267"/>
      <c r="J875" s="267"/>
      <c r="K875" s="20" t="s">
        <v>2411</v>
      </c>
      <c r="L875" s="18" t="s">
        <v>2448</v>
      </c>
      <c r="M875" s="4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  <c r="BA875" s="41"/>
      <c r="BB875" s="41"/>
      <c r="BC875" s="41"/>
      <c r="BD875" s="41"/>
      <c r="BE875" s="41"/>
      <c r="BF875" s="41"/>
      <c r="BG875" s="41"/>
      <c r="BH875" s="41"/>
      <c r="BI875" s="41"/>
      <c r="BJ875" s="41"/>
      <c r="BK875" s="41"/>
      <c r="BL875" s="41"/>
      <c r="BM875" s="41"/>
      <c r="BN875" s="41"/>
      <c r="BO875" s="41"/>
      <c r="BP875" s="41"/>
      <c r="BQ875" s="41"/>
      <c r="BR875" s="41"/>
      <c r="BS875" s="41"/>
      <c r="BT875" s="41"/>
      <c r="BU875" s="41"/>
      <c r="BV875" s="41"/>
      <c r="BW875" s="41"/>
      <c r="BX875" s="41"/>
      <c r="BY875" s="41"/>
      <c r="BZ875" s="41"/>
      <c r="CA875" s="41"/>
      <c r="CB875" s="41"/>
      <c r="CC875" s="41"/>
      <c r="CD875" s="41"/>
      <c r="CE875" s="41"/>
      <c r="CF875" s="41"/>
      <c r="CG875" s="41"/>
      <c r="CH875" s="41"/>
      <c r="CI875" s="41"/>
      <c r="CJ875" s="41"/>
      <c r="CK875" s="41"/>
      <c r="CL875" s="41"/>
      <c r="CM875" s="41"/>
      <c r="CN875" s="41"/>
      <c r="CO875" s="41"/>
      <c r="CP875" s="41"/>
      <c r="CQ875" s="41"/>
      <c r="CR875" s="41"/>
      <c r="CS875" s="41"/>
      <c r="CT875" s="41"/>
      <c r="CU875" s="41"/>
      <c r="CV875" s="41"/>
      <c r="CW875" s="41"/>
      <c r="CX875" s="41"/>
      <c r="CY875" s="41"/>
      <c r="CZ875" s="41"/>
      <c r="DA875" s="41"/>
      <c r="DB875" s="41"/>
      <c r="DC875" s="41"/>
      <c r="DD875" s="41"/>
      <c r="DE875" s="41"/>
      <c r="DF875" s="41"/>
      <c r="DG875" s="41"/>
      <c r="DH875" s="41"/>
      <c r="DI875" s="41"/>
      <c r="DJ875" s="41"/>
      <c r="DK875" s="41"/>
    </row>
    <row r="876" spans="1:115" s="34" customFormat="1" ht="60" customHeight="1">
      <c r="A876" s="43"/>
      <c r="B876" s="4">
        <v>237</v>
      </c>
      <c r="C876" s="18" t="s">
        <v>2449</v>
      </c>
      <c r="D876" s="18" t="s">
        <v>2450</v>
      </c>
      <c r="E876" s="18" t="s">
        <v>2451</v>
      </c>
      <c r="F876" s="18" t="s">
        <v>2452</v>
      </c>
      <c r="G876" s="4" t="s">
        <v>2453</v>
      </c>
      <c r="H876" s="267">
        <f>1134-74</f>
        <v>1060</v>
      </c>
      <c r="I876" s="267"/>
      <c r="J876" s="267"/>
      <c r="K876" s="20" t="s">
        <v>2411</v>
      </c>
      <c r="L876" s="18" t="s">
        <v>2454</v>
      </c>
      <c r="M876" s="4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  <c r="BA876" s="41"/>
      <c r="BB876" s="41"/>
      <c r="BC876" s="41"/>
      <c r="BD876" s="41"/>
      <c r="BE876" s="41"/>
      <c r="BF876" s="41"/>
      <c r="BG876" s="41"/>
      <c r="BH876" s="41"/>
      <c r="BI876" s="41"/>
      <c r="BJ876" s="41"/>
      <c r="BK876" s="41"/>
      <c r="BL876" s="41"/>
      <c r="BM876" s="41"/>
      <c r="BN876" s="41"/>
      <c r="BO876" s="41"/>
      <c r="BP876" s="41"/>
      <c r="BQ876" s="41"/>
      <c r="BR876" s="41"/>
      <c r="BS876" s="41"/>
      <c r="BT876" s="41"/>
      <c r="BU876" s="41"/>
      <c r="BV876" s="41"/>
      <c r="BW876" s="41"/>
      <c r="BX876" s="41"/>
      <c r="BY876" s="41"/>
      <c r="BZ876" s="41"/>
      <c r="CA876" s="41"/>
      <c r="CB876" s="41"/>
      <c r="CC876" s="41"/>
      <c r="CD876" s="41"/>
      <c r="CE876" s="41"/>
      <c r="CF876" s="41"/>
      <c r="CG876" s="41"/>
      <c r="CH876" s="41"/>
      <c r="CI876" s="41"/>
      <c r="CJ876" s="41"/>
      <c r="CK876" s="41"/>
      <c r="CL876" s="41"/>
      <c r="CM876" s="41"/>
      <c r="CN876" s="41"/>
      <c r="CO876" s="41"/>
      <c r="CP876" s="41"/>
      <c r="CQ876" s="41"/>
      <c r="CR876" s="41"/>
      <c r="CS876" s="41"/>
      <c r="CT876" s="41"/>
      <c r="CU876" s="41"/>
      <c r="CV876" s="41"/>
      <c r="CW876" s="41"/>
      <c r="CX876" s="41"/>
      <c r="CY876" s="41"/>
      <c r="CZ876" s="41"/>
      <c r="DA876" s="41"/>
      <c r="DB876" s="41"/>
      <c r="DC876" s="41"/>
      <c r="DD876" s="41"/>
      <c r="DE876" s="41"/>
      <c r="DF876" s="41"/>
      <c r="DG876" s="41"/>
      <c r="DH876" s="41"/>
      <c r="DI876" s="41"/>
      <c r="DJ876" s="41"/>
      <c r="DK876" s="41"/>
    </row>
    <row r="877" spans="1:115" s="34" customFormat="1" ht="60" customHeight="1">
      <c r="A877" s="43"/>
      <c r="B877" s="4">
        <v>238</v>
      </c>
      <c r="C877" s="18" t="s">
        <v>2455</v>
      </c>
      <c r="D877" s="18" t="s">
        <v>2450</v>
      </c>
      <c r="E877" s="18" t="s">
        <v>2456</v>
      </c>
      <c r="F877" s="18" t="s">
        <v>2457</v>
      </c>
      <c r="G877" s="4" t="s">
        <v>2366</v>
      </c>
      <c r="H877" s="267">
        <v>200</v>
      </c>
      <c r="I877" s="267"/>
      <c r="J877" s="267"/>
      <c r="K877" s="20" t="s">
        <v>2411</v>
      </c>
      <c r="L877" s="18" t="s">
        <v>2458</v>
      </c>
      <c r="M877" s="4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  <c r="BA877" s="41"/>
      <c r="BB877" s="41"/>
      <c r="BC877" s="41"/>
      <c r="BD877" s="41"/>
      <c r="BE877" s="41"/>
      <c r="BF877" s="41"/>
      <c r="BG877" s="41"/>
      <c r="BH877" s="41"/>
      <c r="BI877" s="41"/>
      <c r="BJ877" s="41"/>
      <c r="BK877" s="41"/>
      <c r="BL877" s="41"/>
      <c r="BM877" s="41"/>
      <c r="BN877" s="41"/>
      <c r="BO877" s="41"/>
      <c r="BP877" s="41"/>
      <c r="BQ877" s="41"/>
      <c r="BR877" s="41"/>
      <c r="BS877" s="41"/>
      <c r="BT877" s="41"/>
      <c r="BU877" s="41"/>
      <c r="BV877" s="41"/>
      <c r="BW877" s="41"/>
      <c r="BX877" s="41"/>
      <c r="BY877" s="41"/>
      <c r="BZ877" s="41"/>
      <c r="CA877" s="41"/>
      <c r="CB877" s="41"/>
      <c r="CC877" s="41"/>
      <c r="CD877" s="41"/>
      <c r="CE877" s="41"/>
      <c r="CF877" s="41"/>
      <c r="CG877" s="41"/>
      <c r="CH877" s="41"/>
      <c r="CI877" s="41"/>
      <c r="CJ877" s="41"/>
      <c r="CK877" s="41"/>
      <c r="CL877" s="41"/>
      <c r="CM877" s="41"/>
      <c r="CN877" s="41"/>
      <c r="CO877" s="41"/>
      <c r="CP877" s="41"/>
      <c r="CQ877" s="41"/>
      <c r="CR877" s="41"/>
      <c r="CS877" s="41"/>
      <c r="CT877" s="41"/>
      <c r="CU877" s="41"/>
      <c r="CV877" s="41"/>
      <c r="CW877" s="41"/>
      <c r="CX877" s="41"/>
      <c r="CY877" s="41"/>
      <c r="CZ877" s="41"/>
      <c r="DA877" s="41"/>
      <c r="DB877" s="41"/>
      <c r="DC877" s="41"/>
      <c r="DD877" s="41"/>
      <c r="DE877" s="41"/>
      <c r="DF877" s="41"/>
      <c r="DG877" s="41"/>
      <c r="DH877" s="41"/>
      <c r="DI877" s="41"/>
      <c r="DJ877" s="41"/>
      <c r="DK877" s="41"/>
    </row>
    <row r="878" spans="1:115" s="34" customFormat="1" ht="60" customHeight="1">
      <c r="A878" s="43"/>
      <c r="B878" s="4">
        <v>239</v>
      </c>
      <c r="C878" s="18" t="s">
        <v>2459</v>
      </c>
      <c r="D878" s="18" t="s">
        <v>2450</v>
      </c>
      <c r="E878" s="18" t="s">
        <v>2460</v>
      </c>
      <c r="F878" s="18" t="s">
        <v>2461</v>
      </c>
      <c r="G878" s="4" t="s">
        <v>2462</v>
      </c>
      <c r="H878" s="267">
        <v>660</v>
      </c>
      <c r="I878" s="267"/>
      <c r="J878" s="267"/>
      <c r="K878" s="20" t="s">
        <v>1517</v>
      </c>
      <c r="L878" s="18" t="s">
        <v>2463</v>
      </c>
      <c r="M878" s="4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  <c r="BA878" s="41"/>
      <c r="BB878" s="41"/>
      <c r="BC878" s="41"/>
      <c r="BD878" s="41"/>
      <c r="BE878" s="41"/>
      <c r="BF878" s="41"/>
      <c r="BG878" s="41"/>
      <c r="BH878" s="41"/>
      <c r="BI878" s="41"/>
      <c r="BJ878" s="41"/>
      <c r="BK878" s="41"/>
      <c r="BL878" s="41"/>
      <c r="BM878" s="41"/>
      <c r="BN878" s="41"/>
      <c r="BO878" s="41"/>
      <c r="BP878" s="41"/>
      <c r="BQ878" s="41"/>
      <c r="BR878" s="41"/>
      <c r="BS878" s="41"/>
      <c r="BT878" s="41"/>
      <c r="BU878" s="41"/>
      <c r="BV878" s="41"/>
      <c r="BW878" s="41"/>
      <c r="BX878" s="41"/>
      <c r="BY878" s="41"/>
      <c r="BZ878" s="41"/>
      <c r="CA878" s="41"/>
      <c r="CB878" s="41"/>
      <c r="CC878" s="41"/>
      <c r="CD878" s="41"/>
      <c r="CE878" s="41"/>
      <c r="CF878" s="41"/>
      <c r="CG878" s="41"/>
      <c r="CH878" s="41"/>
      <c r="CI878" s="41"/>
      <c r="CJ878" s="41"/>
      <c r="CK878" s="41"/>
      <c r="CL878" s="41"/>
      <c r="CM878" s="41"/>
      <c r="CN878" s="41"/>
      <c r="CO878" s="41"/>
      <c r="CP878" s="41"/>
      <c r="CQ878" s="41"/>
      <c r="CR878" s="41"/>
      <c r="CS878" s="41"/>
      <c r="CT878" s="41"/>
      <c r="CU878" s="41"/>
      <c r="CV878" s="41"/>
      <c r="CW878" s="41"/>
      <c r="CX878" s="41"/>
      <c r="CY878" s="41"/>
      <c r="CZ878" s="41"/>
      <c r="DA878" s="41"/>
      <c r="DB878" s="41"/>
      <c r="DC878" s="41"/>
      <c r="DD878" s="41"/>
      <c r="DE878" s="41"/>
      <c r="DF878" s="41"/>
      <c r="DG878" s="41"/>
      <c r="DH878" s="41"/>
      <c r="DI878" s="41"/>
      <c r="DJ878" s="41"/>
      <c r="DK878" s="41"/>
    </row>
    <row r="879" spans="1:115" s="34" customFormat="1" ht="60" customHeight="1">
      <c r="A879" s="43"/>
      <c r="B879" s="4">
        <v>240</v>
      </c>
      <c r="C879" s="18" t="s">
        <v>2464</v>
      </c>
      <c r="D879" s="18" t="s">
        <v>2450</v>
      </c>
      <c r="E879" s="18" t="s">
        <v>2465</v>
      </c>
      <c r="F879" s="18" t="s">
        <v>2466</v>
      </c>
      <c r="G879" s="4" t="s">
        <v>2366</v>
      </c>
      <c r="H879" s="267">
        <v>200</v>
      </c>
      <c r="I879" s="267"/>
      <c r="J879" s="267"/>
      <c r="K879" s="20" t="s">
        <v>1517</v>
      </c>
      <c r="L879" s="18" t="s">
        <v>2467</v>
      </c>
      <c r="M879" s="4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  <c r="BA879" s="41"/>
      <c r="BB879" s="41"/>
      <c r="BC879" s="41"/>
      <c r="BD879" s="41"/>
      <c r="BE879" s="41"/>
      <c r="BF879" s="41"/>
      <c r="BG879" s="41"/>
      <c r="BH879" s="41"/>
      <c r="BI879" s="41"/>
      <c r="BJ879" s="41"/>
      <c r="BK879" s="41"/>
      <c r="BL879" s="41"/>
      <c r="BM879" s="41"/>
      <c r="BN879" s="41"/>
      <c r="BO879" s="41"/>
      <c r="BP879" s="41"/>
      <c r="BQ879" s="41"/>
      <c r="BR879" s="41"/>
      <c r="BS879" s="41"/>
      <c r="BT879" s="41"/>
      <c r="BU879" s="41"/>
      <c r="BV879" s="41"/>
      <c r="BW879" s="41"/>
      <c r="BX879" s="41"/>
      <c r="BY879" s="41"/>
      <c r="BZ879" s="41"/>
      <c r="CA879" s="41"/>
      <c r="CB879" s="41"/>
      <c r="CC879" s="41"/>
      <c r="CD879" s="41"/>
      <c r="CE879" s="41"/>
      <c r="CF879" s="41"/>
      <c r="CG879" s="41"/>
      <c r="CH879" s="41"/>
      <c r="CI879" s="41"/>
      <c r="CJ879" s="41"/>
      <c r="CK879" s="41"/>
      <c r="CL879" s="41"/>
      <c r="CM879" s="41"/>
      <c r="CN879" s="41"/>
      <c r="CO879" s="41"/>
      <c r="CP879" s="41"/>
      <c r="CQ879" s="41"/>
      <c r="CR879" s="41"/>
      <c r="CS879" s="41"/>
      <c r="CT879" s="41"/>
      <c r="CU879" s="41"/>
      <c r="CV879" s="41"/>
      <c r="CW879" s="41"/>
      <c r="CX879" s="41"/>
      <c r="CY879" s="41"/>
      <c r="CZ879" s="41"/>
      <c r="DA879" s="41"/>
      <c r="DB879" s="41"/>
      <c r="DC879" s="41"/>
      <c r="DD879" s="41"/>
      <c r="DE879" s="41"/>
      <c r="DF879" s="41"/>
      <c r="DG879" s="41"/>
      <c r="DH879" s="41"/>
      <c r="DI879" s="41"/>
      <c r="DJ879" s="41"/>
      <c r="DK879" s="41"/>
    </row>
    <row r="880" spans="1:115" s="34" customFormat="1" ht="60" customHeight="1">
      <c r="A880" s="43"/>
      <c r="B880" s="4">
        <v>241</v>
      </c>
      <c r="C880" s="18" t="s">
        <v>2468</v>
      </c>
      <c r="D880" s="18" t="s">
        <v>2450</v>
      </c>
      <c r="E880" s="18" t="s">
        <v>2469</v>
      </c>
      <c r="F880" s="18" t="s">
        <v>2470</v>
      </c>
      <c r="G880" s="4" t="s">
        <v>2366</v>
      </c>
      <c r="H880" s="267">
        <v>200</v>
      </c>
      <c r="I880" s="267"/>
      <c r="J880" s="267"/>
      <c r="K880" s="20" t="s">
        <v>1517</v>
      </c>
      <c r="L880" s="18" t="s">
        <v>2471</v>
      </c>
      <c r="M880" s="4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  <c r="BF880" s="41"/>
      <c r="BG880" s="41"/>
      <c r="BH880" s="41"/>
      <c r="BI880" s="41"/>
      <c r="BJ880" s="41"/>
      <c r="BK880" s="41"/>
      <c r="BL880" s="41"/>
      <c r="BM880" s="41"/>
      <c r="BN880" s="41"/>
      <c r="BO880" s="41"/>
      <c r="BP880" s="41"/>
      <c r="BQ880" s="41"/>
      <c r="BR880" s="41"/>
      <c r="BS880" s="41"/>
      <c r="BT880" s="41"/>
      <c r="BU880" s="41"/>
      <c r="BV880" s="41"/>
      <c r="BW880" s="41"/>
      <c r="BX880" s="41"/>
      <c r="BY880" s="41"/>
      <c r="BZ880" s="41"/>
      <c r="CA880" s="41"/>
      <c r="CB880" s="41"/>
      <c r="CC880" s="41"/>
      <c r="CD880" s="41"/>
      <c r="CE880" s="41"/>
      <c r="CF880" s="41"/>
      <c r="CG880" s="41"/>
      <c r="CH880" s="41"/>
      <c r="CI880" s="41"/>
      <c r="CJ880" s="41"/>
      <c r="CK880" s="41"/>
      <c r="CL880" s="41"/>
      <c r="CM880" s="41"/>
      <c r="CN880" s="41"/>
      <c r="CO880" s="41"/>
      <c r="CP880" s="41"/>
      <c r="CQ880" s="41"/>
      <c r="CR880" s="41"/>
      <c r="CS880" s="41"/>
      <c r="CT880" s="41"/>
      <c r="CU880" s="41"/>
      <c r="CV880" s="41"/>
      <c r="CW880" s="41"/>
      <c r="CX880" s="41"/>
      <c r="CY880" s="41"/>
      <c r="CZ880" s="41"/>
      <c r="DA880" s="41"/>
      <c r="DB880" s="41"/>
      <c r="DC880" s="41"/>
      <c r="DD880" s="41"/>
      <c r="DE880" s="41"/>
      <c r="DF880" s="41"/>
      <c r="DG880" s="41"/>
      <c r="DH880" s="41"/>
      <c r="DI880" s="41"/>
      <c r="DJ880" s="41"/>
      <c r="DK880" s="41"/>
    </row>
    <row r="881" spans="1:115" s="34" customFormat="1" ht="60" customHeight="1">
      <c r="A881" s="43"/>
      <c r="B881" s="4">
        <v>242</v>
      </c>
      <c r="C881" s="18" t="s">
        <v>2472</v>
      </c>
      <c r="D881" s="18" t="s">
        <v>2450</v>
      </c>
      <c r="E881" s="18" t="s">
        <v>2473</v>
      </c>
      <c r="F881" s="18" t="s">
        <v>2474</v>
      </c>
      <c r="G881" s="4" t="s">
        <v>2475</v>
      </c>
      <c r="H881" s="267">
        <v>7200</v>
      </c>
      <c r="I881" s="267"/>
      <c r="J881" s="267"/>
      <c r="K881" s="20" t="s">
        <v>1517</v>
      </c>
      <c r="L881" s="18" t="s">
        <v>2476</v>
      </c>
      <c r="M881" s="4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  <c r="BA881" s="41"/>
      <c r="BB881" s="41"/>
      <c r="BC881" s="41"/>
      <c r="BD881" s="41"/>
      <c r="BE881" s="41"/>
      <c r="BF881" s="41"/>
      <c r="BG881" s="41"/>
      <c r="BH881" s="41"/>
      <c r="BI881" s="41"/>
      <c r="BJ881" s="41"/>
      <c r="BK881" s="41"/>
      <c r="BL881" s="41"/>
      <c r="BM881" s="41"/>
      <c r="BN881" s="41"/>
      <c r="BO881" s="41"/>
      <c r="BP881" s="41"/>
      <c r="BQ881" s="41"/>
      <c r="BR881" s="41"/>
      <c r="BS881" s="41"/>
      <c r="BT881" s="41"/>
      <c r="BU881" s="41"/>
      <c r="BV881" s="41"/>
      <c r="BW881" s="41"/>
      <c r="BX881" s="41"/>
      <c r="BY881" s="41"/>
      <c r="BZ881" s="41"/>
      <c r="CA881" s="41"/>
      <c r="CB881" s="41"/>
      <c r="CC881" s="41"/>
      <c r="CD881" s="41"/>
      <c r="CE881" s="41"/>
      <c r="CF881" s="41"/>
      <c r="CG881" s="41"/>
      <c r="CH881" s="41"/>
      <c r="CI881" s="41"/>
      <c r="CJ881" s="41"/>
      <c r="CK881" s="41"/>
      <c r="CL881" s="41"/>
      <c r="CM881" s="41"/>
      <c r="CN881" s="41"/>
      <c r="CO881" s="41"/>
      <c r="CP881" s="41"/>
      <c r="CQ881" s="41"/>
      <c r="CR881" s="41"/>
      <c r="CS881" s="41"/>
      <c r="CT881" s="41"/>
      <c r="CU881" s="41"/>
      <c r="CV881" s="41"/>
      <c r="CW881" s="41"/>
      <c r="CX881" s="41"/>
      <c r="CY881" s="41"/>
      <c r="CZ881" s="41"/>
      <c r="DA881" s="41"/>
      <c r="DB881" s="41"/>
      <c r="DC881" s="41"/>
      <c r="DD881" s="41"/>
      <c r="DE881" s="41"/>
      <c r="DF881" s="41"/>
      <c r="DG881" s="41"/>
      <c r="DH881" s="41"/>
      <c r="DI881" s="41"/>
      <c r="DJ881" s="41"/>
      <c r="DK881" s="41"/>
    </row>
    <row r="882" spans="1:115" s="34" customFormat="1" ht="60" customHeight="1">
      <c r="A882" s="43"/>
      <c r="B882" s="4">
        <v>243</v>
      </c>
      <c r="C882" s="18" t="s">
        <v>2477</v>
      </c>
      <c r="D882" s="18" t="s">
        <v>2450</v>
      </c>
      <c r="E882" s="18" t="s">
        <v>2478</v>
      </c>
      <c r="F882" s="18" t="s">
        <v>2479</v>
      </c>
      <c r="G882" s="4" t="s">
        <v>2416</v>
      </c>
      <c r="H882" s="267">
        <v>5200</v>
      </c>
      <c r="I882" s="267"/>
      <c r="J882" s="267"/>
      <c r="K882" s="20" t="s">
        <v>1517</v>
      </c>
      <c r="L882" s="18" t="s">
        <v>2480</v>
      </c>
      <c r="M882" s="4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41"/>
      <c r="BB882" s="41"/>
      <c r="BC882" s="41"/>
      <c r="BD882" s="41"/>
      <c r="BE882" s="41"/>
      <c r="BF882" s="41"/>
      <c r="BG882" s="41"/>
      <c r="BH882" s="41"/>
      <c r="BI882" s="41"/>
      <c r="BJ882" s="41"/>
      <c r="BK882" s="41"/>
      <c r="BL882" s="41"/>
      <c r="BM882" s="41"/>
      <c r="BN882" s="41"/>
      <c r="BO882" s="41"/>
      <c r="BP882" s="41"/>
      <c r="BQ882" s="41"/>
      <c r="BR882" s="41"/>
      <c r="BS882" s="41"/>
      <c r="BT882" s="41"/>
      <c r="BU882" s="41"/>
      <c r="BV882" s="41"/>
      <c r="BW882" s="41"/>
      <c r="BX882" s="41"/>
      <c r="BY882" s="41"/>
      <c r="BZ882" s="41"/>
      <c r="CA882" s="41"/>
      <c r="CB882" s="41"/>
      <c r="CC882" s="41"/>
      <c r="CD882" s="41"/>
      <c r="CE882" s="41"/>
      <c r="CF882" s="41"/>
      <c r="CG882" s="41"/>
      <c r="CH882" s="41"/>
      <c r="CI882" s="41"/>
      <c r="CJ882" s="41"/>
      <c r="CK882" s="41"/>
      <c r="CL882" s="41"/>
      <c r="CM882" s="41"/>
      <c r="CN882" s="41"/>
      <c r="CO882" s="41"/>
      <c r="CP882" s="41"/>
      <c r="CQ882" s="41"/>
      <c r="CR882" s="41"/>
      <c r="CS882" s="41"/>
      <c r="CT882" s="41"/>
      <c r="CU882" s="41"/>
      <c r="CV882" s="41"/>
      <c r="CW882" s="41"/>
      <c r="CX882" s="41"/>
      <c r="CY882" s="41"/>
      <c r="CZ882" s="41"/>
      <c r="DA882" s="41"/>
      <c r="DB882" s="41"/>
      <c r="DC882" s="41"/>
      <c r="DD882" s="41"/>
      <c r="DE882" s="41"/>
      <c r="DF882" s="41"/>
      <c r="DG882" s="41"/>
      <c r="DH882" s="41"/>
      <c r="DI882" s="41"/>
      <c r="DJ882" s="41"/>
      <c r="DK882" s="41"/>
    </row>
    <row r="883" spans="1:115" s="34" customFormat="1" ht="60" customHeight="1">
      <c r="A883" s="43"/>
      <c r="B883" s="4">
        <v>244</v>
      </c>
      <c r="C883" s="18" t="s">
        <v>2481</v>
      </c>
      <c r="D883" s="18" t="s">
        <v>2450</v>
      </c>
      <c r="E883" s="18" t="s">
        <v>2482</v>
      </c>
      <c r="F883" s="18" t="s">
        <v>2483</v>
      </c>
      <c r="G883" s="4" t="s">
        <v>1315</v>
      </c>
      <c r="H883" s="267">
        <v>5000</v>
      </c>
      <c r="I883" s="267"/>
      <c r="J883" s="267"/>
      <c r="K883" s="20" t="s">
        <v>1517</v>
      </c>
      <c r="L883" s="18" t="s">
        <v>2484</v>
      </c>
      <c r="M883" s="4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  <c r="BF883" s="41"/>
      <c r="BG883" s="41"/>
      <c r="BH883" s="41"/>
      <c r="BI883" s="41"/>
      <c r="BJ883" s="41"/>
      <c r="BK883" s="41"/>
      <c r="BL883" s="41"/>
      <c r="BM883" s="41"/>
      <c r="BN883" s="41"/>
      <c r="BO883" s="41"/>
      <c r="BP883" s="41"/>
      <c r="BQ883" s="41"/>
      <c r="BR883" s="41"/>
      <c r="BS883" s="41"/>
      <c r="BT883" s="41"/>
      <c r="BU883" s="41"/>
      <c r="BV883" s="41"/>
      <c r="BW883" s="41"/>
      <c r="BX883" s="41"/>
      <c r="BY883" s="41"/>
      <c r="BZ883" s="41"/>
      <c r="CA883" s="41"/>
      <c r="CB883" s="41"/>
      <c r="CC883" s="41"/>
      <c r="CD883" s="41"/>
      <c r="CE883" s="41"/>
      <c r="CF883" s="41"/>
      <c r="CG883" s="41"/>
      <c r="CH883" s="41"/>
      <c r="CI883" s="41"/>
      <c r="CJ883" s="41"/>
      <c r="CK883" s="41"/>
      <c r="CL883" s="41"/>
      <c r="CM883" s="41"/>
      <c r="CN883" s="41"/>
      <c r="CO883" s="41"/>
      <c r="CP883" s="41"/>
      <c r="CQ883" s="41"/>
      <c r="CR883" s="41"/>
      <c r="CS883" s="41"/>
      <c r="CT883" s="41"/>
      <c r="CU883" s="41"/>
      <c r="CV883" s="41"/>
      <c r="CW883" s="41"/>
      <c r="CX883" s="41"/>
      <c r="CY883" s="41"/>
      <c r="CZ883" s="41"/>
      <c r="DA883" s="41"/>
      <c r="DB883" s="41"/>
      <c r="DC883" s="41"/>
      <c r="DD883" s="41"/>
      <c r="DE883" s="41"/>
      <c r="DF883" s="41"/>
      <c r="DG883" s="41"/>
      <c r="DH883" s="41"/>
      <c r="DI883" s="41"/>
      <c r="DJ883" s="41"/>
      <c r="DK883" s="41"/>
    </row>
    <row r="884" spans="1:115" s="34" customFormat="1" ht="60" customHeight="1">
      <c r="A884" s="43"/>
      <c r="B884" s="4">
        <v>245</v>
      </c>
      <c r="C884" s="18" t="s">
        <v>2485</v>
      </c>
      <c r="D884" s="18" t="s">
        <v>2450</v>
      </c>
      <c r="E884" s="18" t="s">
        <v>2486</v>
      </c>
      <c r="F884" s="18" t="s">
        <v>2487</v>
      </c>
      <c r="G884" s="4" t="s">
        <v>2366</v>
      </c>
      <c r="H884" s="267">
        <v>200</v>
      </c>
      <c r="I884" s="267"/>
      <c r="J884" s="267"/>
      <c r="K884" s="20" t="s">
        <v>1517</v>
      </c>
      <c r="L884" s="18" t="s">
        <v>2488</v>
      </c>
      <c r="M884" s="4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  <c r="BF884" s="41"/>
      <c r="BG884" s="41"/>
      <c r="BH884" s="41"/>
      <c r="BI884" s="41"/>
      <c r="BJ884" s="41"/>
      <c r="BK884" s="41"/>
      <c r="BL884" s="41"/>
      <c r="BM884" s="41"/>
      <c r="BN884" s="41"/>
      <c r="BO884" s="41"/>
      <c r="BP884" s="41"/>
      <c r="BQ884" s="41"/>
      <c r="BR884" s="41"/>
      <c r="BS884" s="41"/>
      <c r="BT884" s="41"/>
      <c r="BU884" s="41"/>
      <c r="BV884" s="41"/>
      <c r="BW884" s="41"/>
      <c r="BX884" s="41"/>
      <c r="BY884" s="41"/>
      <c r="BZ884" s="41"/>
      <c r="CA884" s="41"/>
      <c r="CB884" s="41"/>
      <c r="CC884" s="41"/>
      <c r="CD884" s="41"/>
      <c r="CE884" s="41"/>
      <c r="CF884" s="41"/>
      <c r="CG884" s="41"/>
      <c r="CH884" s="41"/>
      <c r="CI884" s="41"/>
      <c r="CJ884" s="41"/>
      <c r="CK884" s="41"/>
      <c r="CL884" s="41"/>
      <c r="CM884" s="41"/>
      <c r="CN884" s="41"/>
      <c r="CO884" s="41"/>
      <c r="CP884" s="41"/>
      <c r="CQ884" s="41"/>
      <c r="CR884" s="41"/>
      <c r="CS884" s="41"/>
      <c r="CT884" s="41"/>
      <c r="CU884" s="41"/>
      <c r="CV884" s="41"/>
      <c r="CW884" s="41"/>
      <c r="CX884" s="41"/>
      <c r="CY884" s="41"/>
      <c r="CZ884" s="41"/>
      <c r="DA884" s="41"/>
      <c r="DB884" s="41"/>
      <c r="DC884" s="41"/>
      <c r="DD884" s="41"/>
      <c r="DE884" s="41"/>
      <c r="DF884" s="41"/>
      <c r="DG884" s="41"/>
      <c r="DH884" s="41"/>
      <c r="DI884" s="41"/>
      <c r="DJ884" s="41"/>
      <c r="DK884" s="41"/>
    </row>
    <row r="885" spans="1:115" s="34" customFormat="1" ht="60" customHeight="1">
      <c r="A885" s="43"/>
      <c r="B885" s="4">
        <v>246</v>
      </c>
      <c r="C885" s="18" t="s">
        <v>2489</v>
      </c>
      <c r="D885" s="18" t="s">
        <v>2450</v>
      </c>
      <c r="E885" s="18" t="s">
        <v>2490</v>
      </c>
      <c r="F885" s="18" t="s">
        <v>2491</v>
      </c>
      <c r="G885" s="4" t="s">
        <v>1315</v>
      </c>
      <c r="H885" s="267">
        <v>5000</v>
      </c>
      <c r="I885" s="267"/>
      <c r="J885" s="267"/>
      <c r="K885" s="20" t="s">
        <v>1517</v>
      </c>
      <c r="L885" s="18" t="s">
        <v>2492</v>
      </c>
      <c r="M885" s="4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41"/>
      <c r="BB885" s="41"/>
      <c r="BC885" s="41"/>
      <c r="BD885" s="41"/>
      <c r="BE885" s="41"/>
      <c r="BF885" s="41"/>
      <c r="BG885" s="41"/>
      <c r="BH885" s="41"/>
      <c r="BI885" s="41"/>
      <c r="BJ885" s="41"/>
      <c r="BK885" s="41"/>
      <c r="BL885" s="41"/>
      <c r="BM885" s="41"/>
      <c r="BN885" s="41"/>
      <c r="BO885" s="41"/>
      <c r="BP885" s="41"/>
      <c r="BQ885" s="41"/>
      <c r="BR885" s="41"/>
      <c r="BS885" s="41"/>
      <c r="BT885" s="41"/>
      <c r="BU885" s="41"/>
      <c r="BV885" s="41"/>
      <c r="BW885" s="41"/>
      <c r="BX885" s="41"/>
      <c r="BY885" s="41"/>
      <c r="BZ885" s="41"/>
      <c r="CA885" s="41"/>
      <c r="CB885" s="41"/>
      <c r="CC885" s="41"/>
      <c r="CD885" s="41"/>
      <c r="CE885" s="41"/>
      <c r="CF885" s="41"/>
      <c r="CG885" s="41"/>
      <c r="CH885" s="41"/>
      <c r="CI885" s="41"/>
      <c r="CJ885" s="41"/>
      <c r="CK885" s="41"/>
      <c r="CL885" s="41"/>
      <c r="CM885" s="41"/>
      <c r="CN885" s="41"/>
      <c r="CO885" s="41"/>
      <c r="CP885" s="41"/>
      <c r="CQ885" s="41"/>
      <c r="CR885" s="41"/>
      <c r="CS885" s="41"/>
      <c r="CT885" s="41"/>
      <c r="CU885" s="41"/>
      <c r="CV885" s="41"/>
      <c r="CW885" s="41"/>
      <c r="CX885" s="41"/>
      <c r="CY885" s="41"/>
      <c r="CZ885" s="41"/>
      <c r="DA885" s="41"/>
      <c r="DB885" s="41"/>
      <c r="DC885" s="41"/>
      <c r="DD885" s="41"/>
      <c r="DE885" s="41"/>
      <c r="DF885" s="41"/>
      <c r="DG885" s="41"/>
      <c r="DH885" s="41"/>
      <c r="DI885" s="41"/>
      <c r="DJ885" s="41"/>
      <c r="DK885" s="41"/>
    </row>
    <row r="886" spans="1:115" s="34" customFormat="1" ht="60" customHeight="1">
      <c r="A886" s="43"/>
      <c r="B886" s="4">
        <v>247</v>
      </c>
      <c r="C886" s="18" t="s">
        <v>2493</v>
      </c>
      <c r="D886" s="18" t="s">
        <v>2494</v>
      </c>
      <c r="E886" s="18" t="s">
        <v>2495</v>
      </c>
      <c r="F886" s="18" t="s">
        <v>2496</v>
      </c>
      <c r="G886" s="4" t="s">
        <v>1655</v>
      </c>
      <c r="H886" s="267">
        <v>7200</v>
      </c>
      <c r="I886" s="267"/>
      <c r="J886" s="267"/>
      <c r="K886" s="20" t="s">
        <v>2497</v>
      </c>
      <c r="L886" s="18" t="s">
        <v>2498</v>
      </c>
      <c r="M886" s="4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41"/>
      <c r="BB886" s="41"/>
      <c r="BC886" s="41"/>
      <c r="BD886" s="41"/>
      <c r="BE886" s="41"/>
      <c r="BF886" s="41"/>
      <c r="BG886" s="41"/>
      <c r="BH886" s="41"/>
      <c r="BI886" s="41"/>
      <c r="BJ886" s="41"/>
      <c r="BK886" s="41"/>
      <c r="BL886" s="41"/>
      <c r="BM886" s="41"/>
      <c r="BN886" s="41"/>
      <c r="BO886" s="41"/>
      <c r="BP886" s="41"/>
      <c r="BQ886" s="41"/>
      <c r="BR886" s="41"/>
      <c r="BS886" s="41"/>
      <c r="BT886" s="41"/>
      <c r="BU886" s="41"/>
      <c r="BV886" s="41"/>
      <c r="BW886" s="41"/>
      <c r="BX886" s="41"/>
      <c r="BY886" s="41"/>
      <c r="BZ886" s="41"/>
      <c r="CA886" s="41"/>
      <c r="CB886" s="41"/>
      <c r="CC886" s="41"/>
      <c r="CD886" s="41"/>
      <c r="CE886" s="41"/>
      <c r="CF886" s="41"/>
      <c r="CG886" s="41"/>
      <c r="CH886" s="41"/>
      <c r="CI886" s="41"/>
      <c r="CJ886" s="41"/>
      <c r="CK886" s="41"/>
      <c r="CL886" s="41"/>
      <c r="CM886" s="41"/>
      <c r="CN886" s="41"/>
      <c r="CO886" s="41"/>
      <c r="CP886" s="41"/>
      <c r="CQ886" s="41"/>
      <c r="CR886" s="41"/>
      <c r="CS886" s="41"/>
      <c r="CT886" s="41"/>
      <c r="CU886" s="41"/>
      <c r="CV886" s="41"/>
      <c r="CW886" s="41"/>
      <c r="CX886" s="41"/>
      <c r="CY886" s="41"/>
      <c r="CZ886" s="41"/>
      <c r="DA886" s="41"/>
      <c r="DB886" s="41"/>
      <c r="DC886" s="41"/>
      <c r="DD886" s="41"/>
      <c r="DE886" s="41"/>
      <c r="DF886" s="41"/>
      <c r="DG886" s="41"/>
      <c r="DH886" s="41"/>
      <c r="DI886" s="41"/>
      <c r="DJ886" s="41"/>
      <c r="DK886" s="41"/>
    </row>
    <row r="887" spans="1:115" s="34" customFormat="1" ht="60" customHeight="1">
      <c r="A887" s="43"/>
      <c r="B887" s="4">
        <v>248</v>
      </c>
      <c r="C887" s="18" t="s">
        <v>2499</v>
      </c>
      <c r="D887" s="18" t="s">
        <v>2500</v>
      </c>
      <c r="E887" s="18" t="s">
        <v>2501</v>
      </c>
      <c r="F887" s="18" t="s">
        <v>2502</v>
      </c>
      <c r="G887" s="4" t="s">
        <v>1292</v>
      </c>
      <c r="H887" s="267">
        <v>10200</v>
      </c>
      <c r="I887" s="267"/>
      <c r="J887" s="267"/>
      <c r="K887" s="20" t="s">
        <v>2497</v>
      </c>
      <c r="L887" s="18" t="s">
        <v>2503</v>
      </c>
      <c r="M887" s="4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41"/>
      <c r="BB887" s="41"/>
      <c r="BC887" s="41"/>
      <c r="BD887" s="41"/>
      <c r="BE887" s="41"/>
      <c r="BF887" s="41"/>
      <c r="BG887" s="41"/>
      <c r="BH887" s="41"/>
      <c r="BI887" s="41"/>
      <c r="BJ887" s="41"/>
      <c r="BK887" s="41"/>
      <c r="BL887" s="41"/>
      <c r="BM887" s="41"/>
      <c r="BN887" s="41"/>
      <c r="BO887" s="41"/>
      <c r="BP887" s="41"/>
      <c r="BQ887" s="41"/>
      <c r="BR887" s="41"/>
      <c r="BS887" s="41"/>
      <c r="BT887" s="41"/>
      <c r="BU887" s="41"/>
      <c r="BV887" s="41"/>
      <c r="BW887" s="41"/>
      <c r="BX887" s="41"/>
      <c r="BY887" s="41"/>
      <c r="BZ887" s="41"/>
      <c r="CA887" s="41"/>
      <c r="CB887" s="41"/>
      <c r="CC887" s="41"/>
      <c r="CD887" s="41"/>
      <c r="CE887" s="41"/>
      <c r="CF887" s="41"/>
      <c r="CG887" s="41"/>
      <c r="CH887" s="41"/>
      <c r="CI887" s="41"/>
      <c r="CJ887" s="41"/>
      <c r="CK887" s="41"/>
      <c r="CL887" s="41"/>
      <c r="CM887" s="41"/>
      <c r="CN887" s="41"/>
      <c r="CO887" s="41"/>
      <c r="CP887" s="41"/>
      <c r="CQ887" s="41"/>
      <c r="CR887" s="41"/>
      <c r="CS887" s="41"/>
      <c r="CT887" s="41"/>
      <c r="CU887" s="41"/>
      <c r="CV887" s="41"/>
      <c r="CW887" s="41"/>
      <c r="CX887" s="41"/>
      <c r="CY887" s="41"/>
      <c r="CZ887" s="41"/>
      <c r="DA887" s="41"/>
      <c r="DB887" s="41"/>
      <c r="DC887" s="41"/>
      <c r="DD887" s="41"/>
      <c r="DE887" s="41"/>
      <c r="DF887" s="41"/>
      <c r="DG887" s="41"/>
      <c r="DH887" s="41"/>
      <c r="DI887" s="41"/>
      <c r="DJ887" s="41"/>
      <c r="DK887" s="41"/>
    </row>
    <row r="888" spans="1:115" s="34" customFormat="1" ht="60" customHeight="1">
      <c r="A888" s="43"/>
      <c r="B888" s="4">
        <v>249</v>
      </c>
      <c r="C888" s="18" t="s">
        <v>2504</v>
      </c>
      <c r="D888" s="18" t="s">
        <v>2505</v>
      </c>
      <c r="E888" s="18" t="s">
        <v>2506</v>
      </c>
      <c r="F888" s="18" t="s">
        <v>2507</v>
      </c>
      <c r="G888" s="4" t="s">
        <v>1758</v>
      </c>
      <c r="H888" s="267">
        <v>200</v>
      </c>
      <c r="I888" s="267"/>
      <c r="J888" s="267"/>
      <c r="K888" s="20" t="s">
        <v>2497</v>
      </c>
      <c r="L888" s="18" t="s">
        <v>2508</v>
      </c>
      <c r="M888" s="4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  <c r="BF888" s="41"/>
      <c r="BG888" s="41"/>
      <c r="BH888" s="41"/>
      <c r="BI888" s="41"/>
      <c r="BJ888" s="41"/>
      <c r="BK888" s="41"/>
      <c r="BL888" s="41"/>
      <c r="BM888" s="41"/>
      <c r="BN888" s="41"/>
      <c r="BO888" s="41"/>
      <c r="BP888" s="41"/>
      <c r="BQ888" s="41"/>
      <c r="BR888" s="41"/>
      <c r="BS888" s="41"/>
      <c r="BT888" s="41"/>
      <c r="BU888" s="41"/>
      <c r="BV888" s="41"/>
      <c r="BW888" s="41"/>
      <c r="BX888" s="41"/>
      <c r="BY888" s="41"/>
      <c r="BZ888" s="41"/>
      <c r="CA888" s="41"/>
      <c r="CB888" s="41"/>
      <c r="CC888" s="41"/>
      <c r="CD888" s="41"/>
      <c r="CE888" s="41"/>
      <c r="CF888" s="41"/>
      <c r="CG888" s="41"/>
      <c r="CH888" s="41"/>
      <c r="CI888" s="41"/>
      <c r="CJ888" s="41"/>
      <c r="CK888" s="41"/>
      <c r="CL888" s="41"/>
      <c r="CM888" s="41"/>
      <c r="CN888" s="41"/>
      <c r="CO888" s="41"/>
      <c r="CP888" s="41"/>
      <c r="CQ888" s="41"/>
      <c r="CR888" s="41"/>
      <c r="CS888" s="41"/>
      <c r="CT888" s="41"/>
      <c r="CU888" s="41"/>
      <c r="CV888" s="41"/>
      <c r="CW888" s="41"/>
      <c r="CX888" s="41"/>
      <c r="CY888" s="41"/>
      <c r="CZ888" s="41"/>
      <c r="DA888" s="41"/>
      <c r="DB888" s="41"/>
      <c r="DC888" s="41"/>
      <c r="DD888" s="41"/>
      <c r="DE888" s="41"/>
      <c r="DF888" s="41"/>
      <c r="DG888" s="41"/>
      <c r="DH888" s="41"/>
      <c r="DI888" s="41"/>
      <c r="DJ888" s="41"/>
      <c r="DK888" s="41"/>
    </row>
    <row r="889" spans="1:115" s="34" customFormat="1" ht="60" customHeight="1">
      <c r="A889" s="43"/>
      <c r="B889" s="4">
        <v>250</v>
      </c>
      <c r="C889" s="18" t="s">
        <v>2509</v>
      </c>
      <c r="D889" s="18" t="s">
        <v>2510</v>
      </c>
      <c r="E889" s="18" t="s">
        <v>2511</v>
      </c>
      <c r="F889" s="18" t="s">
        <v>2512</v>
      </c>
      <c r="G889" s="4" t="s">
        <v>2513</v>
      </c>
      <c r="H889" s="267">
        <v>2450</v>
      </c>
      <c r="I889" s="267"/>
      <c r="J889" s="267"/>
      <c r="K889" s="20" t="s">
        <v>2497</v>
      </c>
      <c r="L889" s="18" t="s">
        <v>2514</v>
      </c>
      <c r="M889" s="4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41"/>
      <c r="BB889" s="41"/>
      <c r="BC889" s="41"/>
      <c r="BD889" s="41"/>
      <c r="BE889" s="41"/>
      <c r="BF889" s="41"/>
      <c r="BG889" s="41"/>
      <c r="BH889" s="41"/>
      <c r="BI889" s="41"/>
      <c r="BJ889" s="41"/>
      <c r="BK889" s="41"/>
      <c r="BL889" s="41"/>
      <c r="BM889" s="41"/>
      <c r="BN889" s="41"/>
      <c r="BO889" s="41"/>
      <c r="BP889" s="41"/>
      <c r="BQ889" s="41"/>
      <c r="BR889" s="41"/>
      <c r="BS889" s="41"/>
      <c r="BT889" s="41"/>
      <c r="BU889" s="41"/>
      <c r="BV889" s="41"/>
      <c r="BW889" s="41"/>
      <c r="BX889" s="41"/>
      <c r="BY889" s="41"/>
      <c r="BZ889" s="41"/>
      <c r="CA889" s="41"/>
      <c r="CB889" s="41"/>
      <c r="CC889" s="41"/>
      <c r="CD889" s="41"/>
      <c r="CE889" s="41"/>
      <c r="CF889" s="41"/>
      <c r="CG889" s="41"/>
      <c r="CH889" s="41"/>
      <c r="CI889" s="41"/>
      <c r="CJ889" s="41"/>
      <c r="CK889" s="41"/>
      <c r="CL889" s="41"/>
      <c r="CM889" s="41"/>
      <c r="CN889" s="41"/>
      <c r="CO889" s="41"/>
      <c r="CP889" s="41"/>
      <c r="CQ889" s="41"/>
      <c r="CR889" s="41"/>
      <c r="CS889" s="41"/>
      <c r="CT889" s="41"/>
      <c r="CU889" s="41"/>
      <c r="CV889" s="41"/>
      <c r="CW889" s="41"/>
      <c r="CX889" s="41"/>
      <c r="CY889" s="41"/>
      <c r="CZ889" s="41"/>
      <c r="DA889" s="41"/>
      <c r="DB889" s="41"/>
      <c r="DC889" s="41"/>
      <c r="DD889" s="41"/>
      <c r="DE889" s="41"/>
      <c r="DF889" s="41"/>
      <c r="DG889" s="41"/>
      <c r="DH889" s="41"/>
      <c r="DI889" s="41"/>
      <c r="DJ889" s="41"/>
      <c r="DK889" s="41"/>
    </row>
    <row r="890" spans="1:115" s="34" customFormat="1" ht="60" customHeight="1">
      <c r="A890" s="43"/>
      <c r="B890" s="4">
        <v>251</v>
      </c>
      <c r="C890" s="18" t="s">
        <v>2515</v>
      </c>
      <c r="D890" s="18" t="s">
        <v>2510</v>
      </c>
      <c r="E890" s="18" t="s">
        <v>2516</v>
      </c>
      <c r="F890" s="18" t="s">
        <v>2517</v>
      </c>
      <c r="G890" s="4" t="s">
        <v>2518</v>
      </c>
      <c r="H890" s="267">
        <f>200+2000+100</f>
        <v>2300</v>
      </c>
      <c r="I890" s="267"/>
      <c r="J890" s="267"/>
      <c r="K890" s="20" t="s">
        <v>2497</v>
      </c>
      <c r="L890" s="18" t="s">
        <v>2519</v>
      </c>
      <c r="M890" s="4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  <c r="BA890" s="41"/>
      <c r="BB890" s="41"/>
      <c r="BC890" s="41"/>
      <c r="BD890" s="41"/>
      <c r="BE890" s="41"/>
      <c r="BF890" s="41"/>
      <c r="BG890" s="41"/>
      <c r="BH890" s="41"/>
      <c r="BI890" s="41"/>
      <c r="BJ890" s="41"/>
      <c r="BK890" s="41"/>
      <c r="BL890" s="41"/>
      <c r="BM890" s="41"/>
      <c r="BN890" s="41"/>
      <c r="BO890" s="41"/>
      <c r="BP890" s="41"/>
      <c r="BQ890" s="41"/>
      <c r="BR890" s="41"/>
      <c r="BS890" s="41"/>
      <c r="BT890" s="41"/>
      <c r="BU890" s="41"/>
      <c r="BV890" s="41"/>
      <c r="BW890" s="41"/>
      <c r="BX890" s="41"/>
      <c r="BY890" s="41"/>
      <c r="BZ890" s="41"/>
      <c r="CA890" s="41"/>
      <c r="CB890" s="41"/>
      <c r="CC890" s="41"/>
      <c r="CD890" s="41"/>
      <c r="CE890" s="41"/>
      <c r="CF890" s="41"/>
      <c r="CG890" s="41"/>
      <c r="CH890" s="41"/>
      <c r="CI890" s="41"/>
      <c r="CJ890" s="41"/>
      <c r="CK890" s="41"/>
      <c r="CL890" s="41"/>
      <c r="CM890" s="41"/>
      <c r="CN890" s="41"/>
      <c r="CO890" s="41"/>
      <c r="CP890" s="41"/>
      <c r="CQ890" s="41"/>
      <c r="CR890" s="41"/>
      <c r="CS890" s="41"/>
      <c r="CT890" s="41"/>
      <c r="CU890" s="41"/>
      <c r="CV890" s="41"/>
      <c r="CW890" s="41"/>
      <c r="CX890" s="41"/>
      <c r="CY890" s="41"/>
      <c r="CZ890" s="41"/>
      <c r="DA890" s="41"/>
      <c r="DB890" s="41"/>
      <c r="DC890" s="41"/>
      <c r="DD890" s="41"/>
      <c r="DE890" s="41"/>
      <c r="DF890" s="41"/>
      <c r="DG890" s="41"/>
      <c r="DH890" s="41"/>
      <c r="DI890" s="41"/>
      <c r="DJ890" s="41"/>
      <c r="DK890" s="41"/>
    </row>
    <row r="891" spans="1:115" s="34" customFormat="1" ht="84.75" customHeight="1">
      <c r="A891" s="43"/>
      <c r="B891" s="4">
        <v>252</v>
      </c>
      <c r="C891" s="18" t="s">
        <v>2520</v>
      </c>
      <c r="D891" s="18" t="s">
        <v>2521</v>
      </c>
      <c r="E891" s="18" t="s">
        <v>2522</v>
      </c>
      <c r="F891" s="18" t="s">
        <v>2523</v>
      </c>
      <c r="G891" s="4" t="s">
        <v>2524</v>
      </c>
      <c r="H891" s="267">
        <f>50+640</f>
        <v>690</v>
      </c>
      <c r="I891" s="267"/>
      <c r="J891" s="267"/>
      <c r="K891" s="20" t="s">
        <v>2497</v>
      </c>
      <c r="L891" s="18" t="s">
        <v>2525</v>
      </c>
      <c r="M891" s="4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41"/>
      <c r="BB891" s="41"/>
      <c r="BC891" s="41"/>
      <c r="BD891" s="41"/>
      <c r="BE891" s="41"/>
      <c r="BF891" s="41"/>
      <c r="BG891" s="41"/>
      <c r="BH891" s="41"/>
      <c r="BI891" s="41"/>
      <c r="BJ891" s="41"/>
      <c r="BK891" s="41"/>
      <c r="BL891" s="41"/>
      <c r="BM891" s="41"/>
      <c r="BN891" s="41"/>
      <c r="BO891" s="41"/>
      <c r="BP891" s="41"/>
      <c r="BQ891" s="41"/>
      <c r="BR891" s="41"/>
      <c r="BS891" s="41"/>
      <c r="BT891" s="41"/>
      <c r="BU891" s="41"/>
      <c r="BV891" s="41"/>
      <c r="BW891" s="41"/>
      <c r="BX891" s="41"/>
      <c r="BY891" s="41"/>
      <c r="BZ891" s="41"/>
      <c r="CA891" s="41"/>
      <c r="CB891" s="41"/>
      <c r="CC891" s="41"/>
      <c r="CD891" s="41"/>
      <c r="CE891" s="41"/>
      <c r="CF891" s="41"/>
      <c r="CG891" s="41"/>
      <c r="CH891" s="41"/>
      <c r="CI891" s="41"/>
      <c r="CJ891" s="41"/>
      <c r="CK891" s="41"/>
      <c r="CL891" s="41"/>
      <c r="CM891" s="41"/>
      <c r="CN891" s="41"/>
      <c r="CO891" s="41"/>
      <c r="CP891" s="41"/>
      <c r="CQ891" s="41"/>
      <c r="CR891" s="41"/>
      <c r="CS891" s="41"/>
      <c r="CT891" s="41"/>
      <c r="CU891" s="41"/>
      <c r="CV891" s="41"/>
      <c r="CW891" s="41"/>
      <c r="CX891" s="41"/>
      <c r="CY891" s="41"/>
      <c r="CZ891" s="41"/>
      <c r="DA891" s="41"/>
      <c r="DB891" s="41"/>
      <c r="DC891" s="41"/>
      <c r="DD891" s="41"/>
      <c r="DE891" s="41"/>
      <c r="DF891" s="41"/>
      <c r="DG891" s="41"/>
      <c r="DH891" s="41"/>
      <c r="DI891" s="41"/>
      <c r="DJ891" s="41"/>
      <c r="DK891" s="41"/>
    </row>
    <row r="892" spans="1:115" s="34" customFormat="1" ht="60" customHeight="1">
      <c r="A892" s="43"/>
      <c r="B892" s="4">
        <v>253</v>
      </c>
      <c r="C892" s="18" t="s">
        <v>2526</v>
      </c>
      <c r="D892" s="18" t="s">
        <v>2527</v>
      </c>
      <c r="E892" s="18" t="s">
        <v>2528</v>
      </c>
      <c r="F892" s="18" t="s">
        <v>2529</v>
      </c>
      <c r="G892" s="4" t="s">
        <v>2530</v>
      </c>
      <c r="H892" s="267">
        <v>200</v>
      </c>
      <c r="I892" s="267"/>
      <c r="J892" s="267"/>
      <c r="K892" s="20" t="s">
        <v>2497</v>
      </c>
      <c r="L892" s="18" t="s">
        <v>2531</v>
      </c>
      <c r="M892" s="4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  <c r="BA892" s="41"/>
      <c r="BB892" s="41"/>
      <c r="BC892" s="41"/>
      <c r="BD892" s="41"/>
      <c r="BE892" s="41"/>
      <c r="BF892" s="41"/>
      <c r="BG892" s="41"/>
      <c r="BH892" s="41"/>
      <c r="BI892" s="41"/>
      <c r="BJ892" s="41"/>
      <c r="BK892" s="41"/>
      <c r="BL892" s="41"/>
      <c r="BM892" s="41"/>
      <c r="BN892" s="41"/>
      <c r="BO892" s="41"/>
      <c r="BP892" s="41"/>
      <c r="BQ892" s="41"/>
      <c r="BR892" s="41"/>
      <c r="BS892" s="41"/>
      <c r="BT892" s="41"/>
      <c r="BU892" s="41"/>
      <c r="BV892" s="41"/>
      <c r="BW892" s="41"/>
      <c r="BX892" s="41"/>
      <c r="BY892" s="41"/>
      <c r="BZ892" s="41"/>
      <c r="CA892" s="41"/>
      <c r="CB892" s="41"/>
      <c r="CC892" s="41"/>
      <c r="CD892" s="41"/>
      <c r="CE892" s="41"/>
      <c r="CF892" s="41"/>
      <c r="CG892" s="41"/>
      <c r="CH892" s="41"/>
      <c r="CI892" s="41"/>
      <c r="CJ892" s="41"/>
      <c r="CK892" s="41"/>
      <c r="CL892" s="41"/>
      <c r="CM892" s="41"/>
      <c r="CN892" s="41"/>
      <c r="CO892" s="41"/>
      <c r="CP892" s="41"/>
      <c r="CQ892" s="41"/>
      <c r="CR892" s="41"/>
      <c r="CS892" s="41"/>
      <c r="CT892" s="41"/>
      <c r="CU892" s="41"/>
      <c r="CV892" s="41"/>
      <c r="CW892" s="41"/>
      <c r="CX892" s="41"/>
      <c r="CY892" s="41"/>
      <c r="CZ892" s="41"/>
      <c r="DA892" s="41"/>
      <c r="DB892" s="41"/>
      <c r="DC892" s="41"/>
      <c r="DD892" s="41"/>
      <c r="DE892" s="41"/>
      <c r="DF892" s="41"/>
      <c r="DG892" s="41"/>
      <c r="DH892" s="41"/>
      <c r="DI892" s="41"/>
      <c r="DJ892" s="41"/>
      <c r="DK892" s="41"/>
    </row>
    <row r="893" spans="1:115" s="34" customFormat="1" ht="64.5" customHeight="1">
      <c r="A893" s="43"/>
      <c r="B893" s="4">
        <v>254</v>
      </c>
      <c r="C893" s="18" t="s">
        <v>2532</v>
      </c>
      <c r="D893" s="18" t="s">
        <v>2533</v>
      </c>
      <c r="E893" s="18" t="s">
        <v>2534</v>
      </c>
      <c r="F893" s="18" t="s">
        <v>2535</v>
      </c>
      <c r="G893" s="4" t="s">
        <v>1758</v>
      </c>
      <c r="H893" s="267">
        <v>200</v>
      </c>
      <c r="I893" s="267"/>
      <c r="J893" s="267"/>
      <c r="K893" s="20" t="s">
        <v>2497</v>
      </c>
      <c r="L893" s="18" t="s">
        <v>2536</v>
      </c>
      <c r="M893" s="4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  <c r="BA893" s="41"/>
      <c r="BB893" s="41"/>
      <c r="BC893" s="41"/>
      <c r="BD893" s="41"/>
      <c r="BE893" s="41"/>
      <c r="BF893" s="41"/>
      <c r="BG893" s="41"/>
      <c r="BH893" s="41"/>
      <c r="BI893" s="41"/>
      <c r="BJ893" s="41"/>
      <c r="BK893" s="41"/>
      <c r="BL893" s="41"/>
      <c r="BM893" s="41"/>
      <c r="BN893" s="41"/>
      <c r="BO893" s="41"/>
      <c r="BP893" s="41"/>
      <c r="BQ893" s="41"/>
      <c r="BR893" s="41"/>
      <c r="BS893" s="41"/>
      <c r="BT893" s="41"/>
      <c r="BU893" s="41"/>
      <c r="BV893" s="41"/>
      <c r="BW893" s="41"/>
      <c r="BX893" s="41"/>
      <c r="BY893" s="41"/>
      <c r="BZ893" s="41"/>
      <c r="CA893" s="41"/>
      <c r="CB893" s="41"/>
      <c r="CC893" s="41"/>
      <c r="CD893" s="41"/>
      <c r="CE893" s="41"/>
      <c r="CF893" s="41"/>
      <c r="CG893" s="41"/>
      <c r="CH893" s="41"/>
      <c r="CI893" s="41"/>
      <c r="CJ893" s="41"/>
      <c r="CK893" s="41"/>
      <c r="CL893" s="41"/>
      <c r="CM893" s="41"/>
      <c r="CN893" s="41"/>
      <c r="CO893" s="41"/>
      <c r="CP893" s="41"/>
      <c r="CQ893" s="41"/>
      <c r="CR893" s="41"/>
      <c r="CS893" s="41"/>
      <c r="CT893" s="41"/>
      <c r="CU893" s="41"/>
      <c r="CV893" s="41"/>
      <c r="CW893" s="41"/>
      <c r="CX893" s="41"/>
      <c r="CY893" s="41"/>
      <c r="CZ893" s="41"/>
      <c r="DA893" s="41"/>
      <c r="DB893" s="41"/>
      <c r="DC893" s="41"/>
      <c r="DD893" s="41"/>
      <c r="DE893" s="41"/>
      <c r="DF893" s="41"/>
      <c r="DG893" s="41"/>
      <c r="DH893" s="41"/>
      <c r="DI893" s="41"/>
      <c r="DJ893" s="41"/>
      <c r="DK893" s="41"/>
    </row>
    <row r="894" spans="1:115" s="34" customFormat="1" ht="60" customHeight="1">
      <c r="A894" s="43"/>
      <c r="B894" s="4">
        <v>255</v>
      </c>
      <c r="C894" s="18" t="s">
        <v>2537</v>
      </c>
      <c r="D894" s="18" t="s">
        <v>2538</v>
      </c>
      <c r="E894" s="18" t="s">
        <v>2539</v>
      </c>
      <c r="F894" s="18" t="s">
        <v>2540</v>
      </c>
      <c r="G894" s="4" t="s">
        <v>2541</v>
      </c>
      <c r="H894" s="267">
        <f>200+1400</f>
        <v>1600</v>
      </c>
      <c r="I894" s="267"/>
      <c r="J894" s="267"/>
      <c r="K894" s="20" t="s">
        <v>2497</v>
      </c>
      <c r="L894" s="18" t="s">
        <v>2542</v>
      </c>
      <c r="M894" s="4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  <c r="BA894" s="41"/>
      <c r="BB894" s="41"/>
      <c r="BC894" s="41"/>
      <c r="BD894" s="41"/>
      <c r="BE894" s="41"/>
      <c r="BF894" s="41"/>
      <c r="BG894" s="41"/>
      <c r="BH894" s="41"/>
      <c r="BI894" s="41"/>
      <c r="BJ894" s="41"/>
      <c r="BK894" s="41"/>
      <c r="BL894" s="41"/>
      <c r="BM894" s="41"/>
      <c r="BN894" s="41"/>
      <c r="BO894" s="41"/>
      <c r="BP894" s="41"/>
      <c r="BQ894" s="41"/>
      <c r="BR894" s="41"/>
      <c r="BS894" s="41"/>
      <c r="BT894" s="41"/>
      <c r="BU894" s="41"/>
      <c r="BV894" s="41"/>
      <c r="BW894" s="41"/>
      <c r="BX894" s="41"/>
      <c r="BY894" s="41"/>
      <c r="BZ894" s="41"/>
      <c r="CA894" s="41"/>
      <c r="CB894" s="41"/>
      <c r="CC894" s="41"/>
      <c r="CD894" s="41"/>
      <c r="CE894" s="41"/>
      <c r="CF894" s="41"/>
      <c r="CG894" s="41"/>
      <c r="CH894" s="41"/>
      <c r="CI894" s="41"/>
      <c r="CJ894" s="41"/>
      <c r="CK894" s="41"/>
      <c r="CL894" s="41"/>
      <c r="CM894" s="41"/>
      <c r="CN894" s="41"/>
      <c r="CO894" s="41"/>
      <c r="CP894" s="41"/>
      <c r="CQ894" s="41"/>
      <c r="CR894" s="41"/>
      <c r="CS894" s="41"/>
      <c r="CT894" s="41"/>
      <c r="CU894" s="41"/>
      <c r="CV894" s="41"/>
      <c r="CW894" s="41"/>
      <c r="CX894" s="41"/>
      <c r="CY894" s="41"/>
      <c r="CZ894" s="41"/>
      <c r="DA894" s="41"/>
      <c r="DB894" s="41"/>
      <c r="DC894" s="41"/>
      <c r="DD894" s="41"/>
      <c r="DE894" s="41"/>
      <c r="DF894" s="41"/>
      <c r="DG894" s="41"/>
      <c r="DH894" s="41"/>
      <c r="DI894" s="41"/>
      <c r="DJ894" s="41"/>
      <c r="DK894" s="41"/>
    </row>
    <row r="895" spans="1:115" s="34" customFormat="1" ht="60" customHeight="1">
      <c r="A895" s="43"/>
      <c r="B895" s="4">
        <v>256</v>
      </c>
      <c r="C895" s="18" t="s">
        <v>2543</v>
      </c>
      <c r="D895" s="18" t="s">
        <v>2544</v>
      </c>
      <c r="E895" s="18" t="s">
        <v>2545</v>
      </c>
      <c r="F895" s="18" t="s">
        <v>2546</v>
      </c>
      <c r="G895" s="4" t="s">
        <v>1758</v>
      </c>
      <c r="H895" s="267">
        <v>200</v>
      </c>
      <c r="I895" s="267"/>
      <c r="J895" s="267"/>
      <c r="K895" s="20" t="s">
        <v>2497</v>
      </c>
      <c r="L895" s="18" t="s">
        <v>2547</v>
      </c>
      <c r="M895" s="4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  <c r="BF895" s="41"/>
      <c r="BG895" s="41"/>
      <c r="BH895" s="41"/>
      <c r="BI895" s="41"/>
      <c r="BJ895" s="41"/>
      <c r="BK895" s="41"/>
      <c r="BL895" s="41"/>
      <c r="BM895" s="41"/>
      <c r="BN895" s="41"/>
      <c r="BO895" s="41"/>
      <c r="BP895" s="41"/>
      <c r="BQ895" s="41"/>
      <c r="BR895" s="41"/>
      <c r="BS895" s="41"/>
      <c r="BT895" s="41"/>
      <c r="BU895" s="41"/>
      <c r="BV895" s="41"/>
      <c r="BW895" s="41"/>
      <c r="BX895" s="41"/>
      <c r="BY895" s="41"/>
      <c r="BZ895" s="41"/>
      <c r="CA895" s="41"/>
      <c r="CB895" s="41"/>
      <c r="CC895" s="41"/>
      <c r="CD895" s="41"/>
      <c r="CE895" s="41"/>
      <c r="CF895" s="41"/>
      <c r="CG895" s="41"/>
      <c r="CH895" s="41"/>
      <c r="CI895" s="41"/>
      <c r="CJ895" s="41"/>
      <c r="CK895" s="41"/>
      <c r="CL895" s="41"/>
      <c r="CM895" s="41"/>
      <c r="CN895" s="41"/>
      <c r="CO895" s="41"/>
      <c r="CP895" s="41"/>
      <c r="CQ895" s="41"/>
      <c r="CR895" s="41"/>
      <c r="CS895" s="41"/>
      <c r="CT895" s="41"/>
      <c r="CU895" s="41"/>
      <c r="CV895" s="41"/>
      <c r="CW895" s="41"/>
      <c r="CX895" s="41"/>
      <c r="CY895" s="41"/>
      <c r="CZ895" s="41"/>
      <c r="DA895" s="41"/>
      <c r="DB895" s="41"/>
      <c r="DC895" s="41"/>
      <c r="DD895" s="41"/>
      <c r="DE895" s="41"/>
      <c r="DF895" s="41"/>
      <c r="DG895" s="41"/>
      <c r="DH895" s="41"/>
      <c r="DI895" s="41"/>
      <c r="DJ895" s="41"/>
      <c r="DK895" s="41"/>
    </row>
    <row r="896" spans="1:115" s="34" customFormat="1" ht="60" customHeight="1">
      <c r="A896" s="43"/>
      <c r="B896" s="4">
        <v>257</v>
      </c>
      <c r="C896" s="18" t="s">
        <v>2548</v>
      </c>
      <c r="D896" s="18" t="s">
        <v>2549</v>
      </c>
      <c r="E896" s="18" t="s">
        <v>2550</v>
      </c>
      <c r="F896" s="18" t="s">
        <v>2551</v>
      </c>
      <c r="G896" s="4" t="s">
        <v>2530</v>
      </c>
      <c r="H896" s="267">
        <v>200</v>
      </c>
      <c r="I896" s="267"/>
      <c r="J896" s="267"/>
      <c r="K896" s="20" t="s">
        <v>2497</v>
      </c>
      <c r="L896" s="18" t="s">
        <v>2552</v>
      </c>
      <c r="M896" s="4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  <c r="BA896" s="41"/>
      <c r="BB896" s="41"/>
      <c r="BC896" s="41"/>
      <c r="BD896" s="41"/>
      <c r="BE896" s="41"/>
      <c r="BF896" s="41"/>
      <c r="BG896" s="41"/>
      <c r="BH896" s="41"/>
      <c r="BI896" s="41"/>
      <c r="BJ896" s="41"/>
      <c r="BK896" s="41"/>
      <c r="BL896" s="41"/>
      <c r="BM896" s="41"/>
      <c r="BN896" s="41"/>
      <c r="BO896" s="41"/>
      <c r="BP896" s="41"/>
      <c r="BQ896" s="41"/>
      <c r="BR896" s="41"/>
      <c r="BS896" s="41"/>
      <c r="BT896" s="41"/>
      <c r="BU896" s="41"/>
      <c r="BV896" s="41"/>
      <c r="BW896" s="41"/>
      <c r="BX896" s="41"/>
      <c r="BY896" s="41"/>
      <c r="BZ896" s="41"/>
      <c r="CA896" s="41"/>
      <c r="CB896" s="41"/>
      <c r="CC896" s="41"/>
      <c r="CD896" s="41"/>
      <c r="CE896" s="41"/>
      <c r="CF896" s="41"/>
      <c r="CG896" s="41"/>
      <c r="CH896" s="41"/>
      <c r="CI896" s="41"/>
      <c r="CJ896" s="41"/>
      <c r="CK896" s="41"/>
      <c r="CL896" s="41"/>
      <c r="CM896" s="41"/>
      <c r="CN896" s="41"/>
      <c r="CO896" s="41"/>
      <c r="CP896" s="41"/>
      <c r="CQ896" s="41"/>
      <c r="CR896" s="41"/>
      <c r="CS896" s="41"/>
      <c r="CT896" s="41"/>
      <c r="CU896" s="41"/>
      <c r="CV896" s="41"/>
      <c r="CW896" s="41"/>
      <c r="CX896" s="41"/>
      <c r="CY896" s="41"/>
      <c r="CZ896" s="41"/>
      <c r="DA896" s="41"/>
      <c r="DB896" s="41"/>
      <c r="DC896" s="41"/>
      <c r="DD896" s="41"/>
      <c r="DE896" s="41"/>
      <c r="DF896" s="41"/>
      <c r="DG896" s="41"/>
      <c r="DH896" s="41"/>
      <c r="DI896" s="41"/>
      <c r="DJ896" s="41"/>
      <c r="DK896" s="41"/>
    </row>
    <row r="897" spans="1:115" s="34" customFormat="1" ht="60" customHeight="1">
      <c r="A897" s="43"/>
      <c r="B897" s="4">
        <v>258</v>
      </c>
      <c r="C897" s="18" t="s">
        <v>2553</v>
      </c>
      <c r="D897" s="18" t="s">
        <v>2554</v>
      </c>
      <c r="E897" s="18" t="s">
        <v>2555</v>
      </c>
      <c r="F897" s="18" t="s">
        <v>2556</v>
      </c>
      <c r="G897" s="4" t="s">
        <v>2557</v>
      </c>
      <c r="H897" s="267">
        <f>6987+5922</f>
        <v>12909</v>
      </c>
      <c r="I897" s="267"/>
      <c r="J897" s="267"/>
      <c r="K897" s="20" t="s">
        <v>2497</v>
      </c>
      <c r="L897" s="18" t="s">
        <v>2558</v>
      </c>
      <c r="M897" s="4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41"/>
      <c r="BB897" s="41"/>
      <c r="BC897" s="41"/>
      <c r="BD897" s="41"/>
      <c r="BE897" s="41"/>
      <c r="BF897" s="41"/>
      <c r="BG897" s="41"/>
      <c r="BH897" s="41"/>
      <c r="BI897" s="41"/>
      <c r="BJ897" s="41"/>
      <c r="BK897" s="41"/>
      <c r="BL897" s="41"/>
      <c r="BM897" s="41"/>
      <c r="BN897" s="41"/>
      <c r="BO897" s="41"/>
      <c r="BP897" s="41"/>
      <c r="BQ897" s="41"/>
      <c r="BR897" s="41"/>
      <c r="BS897" s="41"/>
      <c r="BT897" s="41"/>
      <c r="BU897" s="41"/>
      <c r="BV897" s="41"/>
      <c r="BW897" s="41"/>
      <c r="BX897" s="41"/>
      <c r="BY897" s="41"/>
      <c r="BZ897" s="41"/>
      <c r="CA897" s="41"/>
      <c r="CB897" s="41"/>
      <c r="CC897" s="41"/>
      <c r="CD897" s="41"/>
      <c r="CE897" s="41"/>
      <c r="CF897" s="41"/>
      <c r="CG897" s="41"/>
      <c r="CH897" s="41"/>
      <c r="CI897" s="41"/>
      <c r="CJ897" s="41"/>
      <c r="CK897" s="41"/>
      <c r="CL897" s="41"/>
      <c r="CM897" s="41"/>
      <c r="CN897" s="41"/>
      <c r="CO897" s="41"/>
      <c r="CP897" s="41"/>
      <c r="CQ897" s="41"/>
      <c r="CR897" s="41"/>
      <c r="CS897" s="41"/>
      <c r="CT897" s="41"/>
      <c r="CU897" s="41"/>
      <c r="CV897" s="41"/>
      <c r="CW897" s="41"/>
      <c r="CX897" s="41"/>
      <c r="CY897" s="41"/>
      <c r="CZ897" s="41"/>
      <c r="DA897" s="41"/>
      <c r="DB897" s="41"/>
      <c r="DC897" s="41"/>
      <c r="DD897" s="41"/>
      <c r="DE897" s="41"/>
      <c r="DF897" s="41"/>
      <c r="DG897" s="41"/>
      <c r="DH897" s="41"/>
      <c r="DI897" s="41"/>
      <c r="DJ897" s="41"/>
      <c r="DK897" s="41"/>
    </row>
    <row r="898" spans="1:115" s="34" customFormat="1" ht="60" customHeight="1">
      <c r="A898" s="43"/>
      <c r="B898" s="4">
        <v>259</v>
      </c>
      <c r="C898" s="18" t="s">
        <v>2559</v>
      </c>
      <c r="D898" s="18" t="s">
        <v>2560</v>
      </c>
      <c r="E898" s="18" t="s">
        <v>2561</v>
      </c>
      <c r="F898" s="18" t="s">
        <v>2562</v>
      </c>
      <c r="G898" s="4" t="s">
        <v>2563</v>
      </c>
      <c r="H898" s="267">
        <v>300</v>
      </c>
      <c r="I898" s="267"/>
      <c r="J898" s="267"/>
      <c r="K898" s="20" t="s">
        <v>2497</v>
      </c>
      <c r="L898" s="18" t="s">
        <v>2564</v>
      </c>
      <c r="M898" s="4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41"/>
      <c r="BB898" s="41"/>
      <c r="BC898" s="41"/>
      <c r="BD898" s="41"/>
      <c r="BE898" s="41"/>
      <c r="BF898" s="41"/>
      <c r="BG898" s="41"/>
      <c r="BH898" s="41"/>
      <c r="BI898" s="41"/>
      <c r="BJ898" s="41"/>
      <c r="BK898" s="41"/>
      <c r="BL898" s="41"/>
      <c r="BM898" s="41"/>
      <c r="BN898" s="41"/>
      <c r="BO898" s="41"/>
      <c r="BP898" s="41"/>
      <c r="BQ898" s="41"/>
      <c r="BR898" s="41"/>
      <c r="BS898" s="41"/>
      <c r="BT898" s="41"/>
      <c r="BU898" s="41"/>
      <c r="BV898" s="41"/>
      <c r="BW898" s="41"/>
      <c r="BX898" s="41"/>
      <c r="BY898" s="41"/>
      <c r="BZ898" s="41"/>
      <c r="CA898" s="41"/>
      <c r="CB898" s="41"/>
      <c r="CC898" s="41"/>
      <c r="CD898" s="41"/>
      <c r="CE898" s="41"/>
      <c r="CF898" s="41"/>
      <c r="CG898" s="41"/>
      <c r="CH898" s="41"/>
      <c r="CI898" s="41"/>
      <c r="CJ898" s="41"/>
      <c r="CK898" s="41"/>
      <c r="CL898" s="41"/>
      <c r="CM898" s="41"/>
      <c r="CN898" s="41"/>
      <c r="CO898" s="41"/>
      <c r="CP898" s="41"/>
      <c r="CQ898" s="41"/>
      <c r="CR898" s="41"/>
      <c r="CS898" s="41"/>
      <c r="CT898" s="41"/>
      <c r="CU898" s="41"/>
      <c r="CV898" s="41"/>
      <c r="CW898" s="41"/>
      <c r="CX898" s="41"/>
      <c r="CY898" s="41"/>
      <c r="CZ898" s="41"/>
      <c r="DA898" s="41"/>
      <c r="DB898" s="41"/>
      <c r="DC898" s="41"/>
      <c r="DD898" s="41"/>
      <c r="DE898" s="41"/>
      <c r="DF898" s="41"/>
      <c r="DG898" s="41"/>
      <c r="DH898" s="41"/>
      <c r="DI898" s="41"/>
      <c r="DJ898" s="41"/>
      <c r="DK898" s="41"/>
    </row>
    <row r="899" spans="1:115" s="34" customFormat="1" ht="60" customHeight="1">
      <c r="A899" s="43"/>
      <c r="B899" s="4">
        <v>260</v>
      </c>
      <c r="C899" s="18" t="s">
        <v>2565</v>
      </c>
      <c r="D899" s="18" t="s">
        <v>2566</v>
      </c>
      <c r="E899" s="18" t="s">
        <v>2567</v>
      </c>
      <c r="F899" s="18" t="s">
        <v>2568</v>
      </c>
      <c r="G899" s="4" t="s">
        <v>2530</v>
      </c>
      <c r="H899" s="267">
        <v>200</v>
      </c>
      <c r="I899" s="267"/>
      <c r="J899" s="267"/>
      <c r="K899" s="20" t="s">
        <v>2497</v>
      </c>
      <c r="L899" s="18" t="s">
        <v>2569</v>
      </c>
      <c r="M899" s="4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  <c r="BF899" s="41"/>
      <c r="BG899" s="41"/>
      <c r="BH899" s="41"/>
      <c r="BI899" s="41"/>
      <c r="BJ899" s="41"/>
      <c r="BK899" s="41"/>
      <c r="BL899" s="41"/>
      <c r="BM899" s="41"/>
      <c r="BN899" s="41"/>
      <c r="BO899" s="41"/>
      <c r="BP899" s="41"/>
      <c r="BQ899" s="41"/>
      <c r="BR899" s="41"/>
      <c r="BS899" s="41"/>
      <c r="BT899" s="41"/>
      <c r="BU899" s="41"/>
      <c r="BV899" s="41"/>
      <c r="BW899" s="41"/>
      <c r="BX899" s="41"/>
      <c r="BY899" s="41"/>
      <c r="BZ899" s="41"/>
      <c r="CA899" s="41"/>
      <c r="CB899" s="41"/>
      <c r="CC899" s="41"/>
      <c r="CD899" s="41"/>
      <c r="CE899" s="41"/>
      <c r="CF899" s="41"/>
      <c r="CG899" s="41"/>
      <c r="CH899" s="41"/>
      <c r="CI899" s="41"/>
      <c r="CJ899" s="41"/>
      <c r="CK899" s="41"/>
      <c r="CL899" s="41"/>
      <c r="CM899" s="41"/>
      <c r="CN899" s="41"/>
      <c r="CO899" s="41"/>
      <c r="CP899" s="41"/>
      <c r="CQ899" s="41"/>
      <c r="CR899" s="41"/>
      <c r="CS899" s="41"/>
      <c r="CT899" s="41"/>
      <c r="CU899" s="41"/>
      <c r="CV899" s="41"/>
      <c r="CW899" s="41"/>
      <c r="CX899" s="41"/>
      <c r="CY899" s="41"/>
      <c r="CZ899" s="41"/>
      <c r="DA899" s="41"/>
      <c r="DB899" s="41"/>
      <c r="DC899" s="41"/>
      <c r="DD899" s="41"/>
      <c r="DE899" s="41"/>
      <c r="DF899" s="41"/>
      <c r="DG899" s="41"/>
      <c r="DH899" s="41"/>
      <c r="DI899" s="41"/>
      <c r="DJ899" s="41"/>
      <c r="DK899" s="41"/>
    </row>
    <row r="900" spans="1:115" s="34" customFormat="1" ht="60" customHeight="1">
      <c r="A900" s="43"/>
      <c r="B900" s="4">
        <v>261</v>
      </c>
      <c r="C900" s="18" t="s">
        <v>2570</v>
      </c>
      <c r="D900" s="18" t="s">
        <v>2571</v>
      </c>
      <c r="E900" s="18" t="s">
        <v>2572</v>
      </c>
      <c r="F900" s="18" t="s">
        <v>2573</v>
      </c>
      <c r="G900" s="4" t="s">
        <v>2530</v>
      </c>
      <c r="H900" s="267">
        <v>200</v>
      </c>
      <c r="I900" s="267"/>
      <c r="J900" s="267"/>
      <c r="K900" s="20" t="s">
        <v>2497</v>
      </c>
      <c r="L900" s="18" t="s">
        <v>2574</v>
      </c>
      <c r="M900" s="4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41"/>
      <c r="BB900" s="41"/>
      <c r="BC900" s="41"/>
      <c r="BD900" s="41"/>
      <c r="BE900" s="41"/>
      <c r="BF900" s="41"/>
      <c r="BG900" s="41"/>
      <c r="BH900" s="41"/>
      <c r="BI900" s="41"/>
      <c r="BJ900" s="41"/>
      <c r="BK900" s="41"/>
      <c r="BL900" s="41"/>
      <c r="BM900" s="41"/>
      <c r="BN900" s="41"/>
      <c r="BO900" s="41"/>
      <c r="BP900" s="41"/>
      <c r="BQ900" s="41"/>
      <c r="BR900" s="41"/>
      <c r="BS900" s="41"/>
      <c r="BT900" s="41"/>
      <c r="BU900" s="41"/>
      <c r="BV900" s="41"/>
      <c r="BW900" s="41"/>
      <c r="BX900" s="41"/>
      <c r="BY900" s="41"/>
      <c r="BZ900" s="41"/>
      <c r="CA900" s="41"/>
      <c r="CB900" s="41"/>
      <c r="CC900" s="41"/>
      <c r="CD900" s="41"/>
      <c r="CE900" s="41"/>
      <c r="CF900" s="41"/>
      <c r="CG900" s="41"/>
      <c r="CH900" s="41"/>
      <c r="CI900" s="41"/>
      <c r="CJ900" s="41"/>
      <c r="CK900" s="41"/>
      <c r="CL900" s="41"/>
      <c r="CM900" s="41"/>
      <c r="CN900" s="41"/>
      <c r="CO900" s="41"/>
      <c r="CP900" s="41"/>
      <c r="CQ900" s="41"/>
      <c r="CR900" s="41"/>
      <c r="CS900" s="41"/>
      <c r="CT900" s="41"/>
      <c r="CU900" s="41"/>
      <c r="CV900" s="41"/>
      <c r="CW900" s="41"/>
      <c r="CX900" s="41"/>
      <c r="CY900" s="41"/>
      <c r="CZ900" s="41"/>
      <c r="DA900" s="41"/>
      <c r="DB900" s="41"/>
      <c r="DC900" s="41"/>
      <c r="DD900" s="41"/>
      <c r="DE900" s="41"/>
      <c r="DF900" s="41"/>
      <c r="DG900" s="41"/>
      <c r="DH900" s="41"/>
      <c r="DI900" s="41"/>
      <c r="DJ900" s="41"/>
      <c r="DK900" s="41"/>
    </row>
    <row r="901" spans="1:115" s="34" customFormat="1" ht="60" customHeight="1">
      <c r="A901" s="43"/>
      <c r="B901" s="4">
        <v>262</v>
      </c>
      <c r="C901" s="18" t="s">
        <v>2532</v>
      </c>
      <c r="D901" s="18" t="s">
        <v>2533</v>
      </c>
      <c r="E901" s="18" t="s">
        <v>2575</v>
      </c>
      <c r="F901" s="18" t="s">
        <v>2576</v>
      </c>
      <c r="G901" s="4" t="s">
        <v>2577</v>
      </c>
      <c r="H901" s="267">
        <f>200+860</f>
        <v>1060</v>
      </c>
      <c r="I901" s="267"/>
      <c r="J901" s="267"/>
      <c r="K901" s="20" t="s">
        <v>2497</v>
      </c>
      <c r="L901" s="18" t="s">
        <v>2578</v>
      </c>
      <c r="M901" s="4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41"/>
      <c r="BB901" s="41"/>
      <c r="BC901" s="41"/>
      <c r="BD901" s="41"/>
      <c r="BE901" s="41"/>
      <c r="BF901" s="41"/>
      <c r="BG901" s="41"/>
      <c r="BH901" s="41"/>
      <c r="BI901" s="41"/>
      <c r="BJ901" s="41"/>
      <c r="BK901" s="41"/>
      <c r="BL901" s="41"/>
      <c r="BM901" s="41"/>
      <c r="BN901" s="41"/>
      <c r="BO901" s="41"/>
      <c r="BP901" s="41"/>
      <c r="BQ901" s="41"/>
      <c r="BR901" s="41"/>
      <c r="BS901" s="41"/>
      <c r="BT901" s="41"/>
      <c r="BU901" s="41"/>
      <c r="BV901" s="41"/>
      <c r="BW901" s="41"/>
      <c r="BX901" s="41"/>
      <c r="BY901" s="41"/>
      <c r="BZ901" s="41"/>
      <c r="CA901" s="41"/>
      <c r="CB901" s="41"/>
      <c r="CC901" s="41"/>
      <c r="CD901" s="41"/>
      <c r="CE901" s="41"/>
      <c r="CF901" s="41"/>
      <c r="CG901" s="41"/>
      <c r="CH901" s="41"/>
      <c r="CI901" s="41"/>
      <c r="CJ901" s="41"/>
      <c r="CK901" s="41"/>
      <c r="CL901" s="41"/>
      <c r="CM901" s="41"/>
      <c r="CN901" s="41"/>
      <c r="CO901" s="41"/>
      <c r="CP901" s="41"/>
      <c r="CQ901" s="41"/>
      <c r="CR901" s="41"/>
      <c r="CS901" s="41"/>
      <c r="CT901" s="41"/>
      <c r="CU901" s="41"/>
      <c r="CV901" s="41"/>
      <c r="CW901" s="41"/>
      <c r="CX901" s="41"/>
      <c r="CY901" s="41"/>
      <c r="CZ901" s="41"/>
      <c r="DA901" s="41"/>
      <c r="DB901" s="41"/>
      <c r="DC901" s="41"/>
      <c r="DD901" s="41"/>
      <c r="DE901" s="41"/>
      <c r="DF901" s="41"/>
      <c r="DG901" s="41"/>
      <c r="DH901" s="41"/>
      <c r="DI901" s="41"/>
      <c r="DJ901" s="41"/>
      <c r="DK901" s="41"/>
    </row>
    <row r="902" spans="1:115" s="34" customFormat="1" ht="60" customHeight="1">
      <c r="A902" s="43"/>
      <c r="B902" s="4">
        <v>263</v>
      </c>
      <c r="C902" s="18" t="s">
        <v>2579</v>
      </c>
      <c r="D902" s="18" t="s">
        <v>2580</v>
      </c>
      <c r="E902" s="18" t="s">
        <v>2581</v>
      </c>
      <c r="F902" s="18" t="s">
        <v>2582</v>
      </c>
      <c r="G902" s="4" t="s">
        <v>2583</v>
      </c>
      <c r="H902" s="267">
        <v>7000</v>
      </c>
      <c r="I902" s="267"/>
      <c r="J902" s="267"/>
      <c r="K902" s="20" t="s">
        <v>2497</v>
      </c>
      <c r="L902" s="18" t="s">
        <v>2584</v>
      </c>
      <c r="M902" s="4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  <c r="BF902" s="41"/>
      <c r="BG902" s="41"/>
      <c r="BH902" s="41"/>
      <c r="BI902" s="41"/>
      <c r="BJ902" s="41"/>
      <c r="BK902" s="41"/>
      <c r="BL902" s="41"/>
      <c r="BM902" s="41"/>
      <c r="BN902" s="41"/>
      <c r="BO902" s="41"/>
      <c r="BP902" s="41"/>
      <c r="BQ902" s="41"/>
      <c r="BR902" s="41"/>
      <c r="BS902" s="41"/>
      <c r="BT902" s="41"/>
      <c r="BU902" s="41"/>
      <c r="BV902" s="41"/>
      <c r="BW902" s="41"/>
      <c r="BX902" s="41"/>
      <c r="BY902" s="41"/>
      <c r="BZ902" s="41"/>
      <c r="CA902" s="41"/>
      <c r="CB902" s="41"/>
      <c r="CC902" s="41"/>
      <c r="CD902" s="41"/>
      <c r="CE902" s="41"/>
      <c r="CF902" s="41"/>
      <c r="CG902" s="41"/>
      <c r="CH902" s="41"/>
      <c r="CI902" s="41"/>
      <c r="CJ902" s="41"/>
      <c r="CK902" s="41"/>
      <c r="CL902" s="41"/>
      <c r="CM902" s="41"/>
      <c r="CN902" s="41"/>
      <c r="CO902" s="41"/>
      <c r="CP902" s="41"/>
      <c r="CQ902" s="41"/>
      <c r="CR902" s="41"/>
      <c r="CS902" s="41"/>
      <c r="CT902" s="41"/>
      <c r="CU902" s="41"/>
      <c r="CV902" s="41"/>
      <c r="CW902" s="41"/>
      <c r="CX902" s="41"/>
      <c r="CY902" s="41"/>
      <c r="CZ902" s="41"/>
      <c r="DA902" s="41"/>
      <c r="DB902" s="41"/>
      <c r="DC902" s="41"/>
      <c r="DD902" s="41"/>
      <c r="DE902" s="41"/>
      <c r="DF902" s="41"/>
      <c r="DG902" s="41"/>
      <c r="DH902" s="41"/>
      <c r="DI902" s="41"/>
      <c r="DJ902" s="41"/>
      <c r="DK902" s="41"/>
    </row>
    <row r="903" spans="1:115" s="34" customFormat="1" ht="60" customHeight="1">
      <c r="A903" s="43"/>
      <c r="B903" s="4">
        <v>264</v>
      </c>
      <c r="C903" s="18" t="s">
        <v>2585</v>
      </c>
      <c r="D903" s="18" t="s">
        <v>2586</v>
      </c>
      <c r="E903" s="18" t="s">
        <v>2587</v>
      </c>
      <c r="F903" s="18" t="s">
        <v>2588</v>
      </c>
      <c r="G903" s="4" t="s">
        <v>2589</v>
      </c>
      <c r="H903" s="267">
        <v>3500</v>
      </c>
      <c r="I903" s="267"/>
      <c r="J903" s="267"/>
      <c r="K903" s="20" t="s">
        <v>2497</v>
      </c>
      <c r="L903" s="18" t="s">
        <v>2590</v>
      </c>
      <c r="M903" s="4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  <c r="BA903" s="41"/>
      <c r="BB903" s="41"/>
      <c r="BC903" s="41"/>
      <c r="BD903" s="41"/>
      <c r="BE903" s="41"/>
      <c r="BF903" s="41"/>
      <c r="BG903" s="41"/>
      <c r="BH903" s="41"/>
      <c r="BI903" s="41"/>
      <c r="BJ903" s="41"/>
      <c r="BK903" s="41"/>
      <c r="BL903" s="41"/>
      <c r="BM903" s="41"/>
      <c r="BN903" s="41"/>
      <c r="BO903" s="41"/>
      <c r="BP903" s="41"/>
      <c r="BQ903" s="41"/>
      <c r="BR903" s="41"/>
      <c r="BS903" s="41"/>
      <c r="BT903" s="41"/>
      <c r="BU903" s="41"/>
      <c r="BV903" s="41"/>
      <c r="BW903" s="41"/>
      <c r="BX903" s="41"/>
      <c r="BY903" s="41"/>
      <c r="BZ903" s="41"/>
      <c r="CA903" s="41"/>
      <c r="CB903" s="41"/>
      <c r="CC903" s="41"/>
      <c r="CD903" s="41"/>
      <c r="CE903" s="41"/>
      <c r="CF903" s="41"/>
      <c r="CG903" s="41"/>
      <c r="CH903" s="41"/>
      <c r="CI903" s="41"/>
      <c r="CJ903" s="41"/>
      <c r="CK903" s="41"/>
      <c r="CL903" s="41"/>
      <c r="CM903" s="41"/>
      <c r="CN903" s="41"/>
      <c r="CO903" s="41"/>
      <c r="CP903" s="41"/>
      <c r="CQ903" s="41"/>
      <c r="CR903" s="41"/>
      <c r="CS903" s="41"/>
      <c r="CT903" s="41"/>
      <c r="CU903" s="41"/>
      <c r="CV903" s="41"/>
      <c r="CW903" s="41"/>
      <c r="CX903" s="41"/>
      <c r="CY903" s="41"/>
      <c r="CZ903" s="41"/>
      <c r="DA903" s="41"/>
      <c r="DB903" s="41"/>
      <c r="DC903" s="41"/>
      <c r="DD903" s="41"/>
      <c r="DE903" s="41"/>
      <c r="DF903" s="41"/>
      <c r="DG903" s="41"/>
      <c r="DH903" s="41"/>
      <c r="DI903" s="41"/>
      <c r="DJ903" s="41"/>
      <c r="DK903" s="41"/>
    </row>
    <row r="904" spans="1:115" s="34" customFormat="1" ht="60" customHeight="1">
      <c r="A904" s="43"/>
      <c r="B904" s="4">
        <v>265</v>
      </c>
      <c r="C904" s="18" t="s">
        <v>2591</v>
      </c>
      <c r="D904" s="18" t="s">
        <v>2117</v>
      </c>
      <c r="E904" s="18" t="s">
        <v>2592</v>
      </c>
      <c r="F904" s="18" t="s">
        <v>2593</v>
      </c>
      <c r="G904" s="4" t="s">
        <v>1202</v>
      </c>
      <c r="H904" s="267">
        <v>5000</v>
      </c>
      <c r="I904" s="267"/>
      <c r="J904" s="267"/>
      <c r="K904" s="20" t="s">
        <v>2497</v>
      </c>
      <c r="L904" s="18" t="s">
        <v>2594</v>
      </c>
      <c r="M904" s="4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  <c r="BA904" s="41"/>
      <c r="BB904" s="41"/>
      <c r="BC904" s="41"/>
      <c r="BD904" s="41"/>
      <c r="BE904" s="41"/>
      <c r="BF904" s="41"/>
      <c r="BG904" s="41"/>
      <c r="BH904" s="41"/>
      <c r="BI904" s="41"/>
      <c r="BJ904" s="41"/>
      <c r="BK904" s="41"/>
      <c r="BL904" s="41"/>
      <c r="BM904" s="41"/>
      <c r="BN904" s="41"/>
      <c r="BO904" s="41"/>
      <c r="BP904" s="41"/>
      <c r="BQ904" s="41"/>
      <c r="BR904" s="41"/>
      <c r="BS904" s="41"/>
      <c r="BT904" s="41"/>
      <c r="BU904" s="41"/>
      <c r="BV904" s="41"/>
      <c r="BW904" s="41"/>
      <c r="BX904" s="41"/>
      <c r="BY904" s="41"/>
      <c r="BZ904" s="41"/>
      <c r="CA904" s="41"/>
      <c r="CB904" s="41"/>
      <c r="CC904" s="41"/>
      <c r="CD904" s="41"/>
      <c r="CE904" s="41"/>
      <c r="CF904" s="41"/>
      <c r="CG904" s="41"/>
      <c r="CH904" s="41"/>
      <c r="CI904" s="41"/>
      <c r="CJ904" s="41"/>
      <c r="CK904" s="41"/>
      <c r="CL904" s="41"/>
      <c r="CM904" s="41"/>
      <c r="CN904" s="41"/>
      <c r="CO904" s="41"/>
      <c r="CP904" s="41"/>
      <c r="CQ904" s="41"/>
      <c r="CR904" s="41"/>
      <c r="CS904" s="41"/>
      <c r="CT904" s="41"/>
      <c r="CU904" s="41"/>
      <c r="CV904" s="41"/>
      <c r="CW904" s="41"/>
      <c r="CX904" s="41"/>
      <c r="CY904" s="41"/>
      <c r="CZ904" s="41"/>
      <c r="DA904" s="41"/>
      <c r="DB904" s="41"/>
      <c r="DC904" s="41"/>
      <c r="DD904" s="41"/>
      <c r="DE904" s="41"/>
      <c r="DF904" s="41"/>
      <c r="DG904" s="41"/>
      <c r="DH904" s="41"/>
      <c r="DI904" s="41"/>
      <c r="DJ904" s="41"/>
      <c r="DK904" s="41"/>
    </row>
    <row r="905" spans="1:115" s="34" customFormat="1" ht="60" customHeight="1">
      <c r="A905" s="43"/>
      <c r="B905" s="4">
        <v>266</v>
      </c>
      <c r="C905" s="18" t="s">
        <v>2595</v>
      </c>
      <c r="D905" s="18" t="s">
        <v>2117</v>
      </c>
      <c r="E905" s="18" t="s">
        <v>2592</v>
      </c>
      <c r="F905" s="18" t="s">
        <v>2596</v>
      </c>
      <c r="G905" s="4" t="s">
        <v>1216</v>
      </c>
      <c r="H905" s="267">
        <v>5200</v>
      </c>
      <c r="I905" s="267"/>
      <c r="J905" s="267"/>
      <c r="K905" s="20" t="s">
        <v>766</v>
      </c>
      <c r="L905" s="18" t="s">
        <v>2597</v>
      </c>
      <c r="M905" s="4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  <c r="BA905" s="41"/>
      <c r="BB905" s="41"/>
      <c r="BC905" s="41"/>
      <c r="BD905" s="41"/>
      <c r="BE905" s="41"/>
      <c r="BF905" s="41"/>
      <c r="BG905" s="41"/>
      <c r="BH905" s="41"/>
      <c r="BI905" s="41"/>
      <c r="BJ905" s="41"/>
      <c r="BK905" s="41"/>
      <c r="BL905" s="41"/>
      <c r="BM905" s="41"/>
      <c r="BN905" s="41"/>
      <c r="BO905" s="41"/>
      <c r="BP905" s="41"/>
      <c r="BQ905" s="41"/>
      <c r="BR905" s="41"/>
      <c r="BS905" s="41"/>
      <c r="BT905" s="41"/>
      <c r="BU905" s="41"/>
      <c r="BV905" s="41"/>
      <c r="BW905" s="41"/>
      <c r="BX905" s="41"/>
      <c r="BY905" s="41"/>
      <c r="BZ905" s="41"/>
      <c r="CA905" s="41"/>
      <c r="CB905" s="41"/>
      <c r="CC905" s="41"/>
      <c r="CD905" s="41"/>
      <c r="CE905" s="41"/>
      <c r="CF905" s="41"/>
      <c r="CG905" s="41"/>
      <c r="CH905" s="41"/>
      <c r="CI905" s="41"/>
      <c r="CJ905" s="41"/>
      <c r="CK905" s="41"/>
      <c r="CL905" s="41"/>
      <c r="CM905" s="41"/>
      <c r="CN905" s="41"/>
      <c r="CO905" s="41"/>
      <c r="CP905" s="41"/>
      <c r="CQ905" s="41"/>
      <c r="CR905" s="41"/>
      <c r="CS905" s="41"/>
      <c r="CT905" s="41"/>
      <c r="CU905" s="41"/>
      <c r="CV905" s="41"/>
      <c r="CW905" s="41"/>
      <c r="CX905" s="41"/>
      <c r="CY905" s="41"/>
      <c r="CZ905" s="41"/>
      <c r="DA905" s="41"/>
      <c r="DB905" s="41"/>
      <c r="DC905" s="41"/>
      <c r="DD905" s="41"/>
      <c r="DE905" s="41"/>
      <c r="DF905" s="41"/>
      <c r="DG905" s="41"/>
      <c r="DH905" s="41"/>
      <c r="DI905" s="41"/>
      <c r="DJ905" s="41"/>
      <c r="DK905" s="41"/>
    </row>
    <row r="906" spans="1:115" s="34" customFormat="1" ht="60" customHeight="1">
      <c r="A906" s="43"/>
      <c r="B906" s="4">
        <v>267</v>
      </c>
      <c r="C906" s="18" t="s">
        <v>2598</v>
      </c>
      <c r="D906" s="18" t="s">
        <v>2599</v>
      </c>
      <c r="E906" s="18" t="s">
        <v>2600</v>
      </c>
      <c r="F906" s="18" t="s">
        <v>2601</v>
      </c>
      <c r="G906" s="4" t="s">
        <v>2602</v>
      </c>
      <c r="H906" s="267">
        <v>30820</v>
      </c>
      <c r="I906" s="267"/>
      <c r="J906" s="267"/>
      <c r="K906" s="20" t="s">
        <v>766</v>
      </c>
      <c r="L906" s="18" t="s">
        <v>2603</v>
      </c>
      <c r="M906" s="4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  <c r="BF906" s="41"/>
      <c r="BG906" s="41"/>
      <c r="BH906" s="41"/>
      <c r="BI906" s="41"/>
      <c r="BJ906" s="41"/>
      <c r="BK906" s="41"/>
      <c r="BL906" s="41"/>
      <c r="BM906" s="41"/>
      <c r="BN906" s="41"/>
      <c r="BO906" s="41"/>
      <c r="BP906" s="41"/>
      <c r="BQ906" s="41"/>
      <c r="BR906" s="41"/>
      <c r="BS906" s="41"/>
      <c r="BT906" s="41"/>
      <c r="BU906" s="41"/>
      <c r="BV906" s="41"/>
      <c r="BW906" s="41"/>
      <c r="BX906" s="41"/>
      <c r="BY906" s="41"/>
      <c r="BZ906" s="41"/>
      <c r="CA906" s="41"/>
      <c r="CB906" s="41"/>
      <c r="CC906" s="41"/>
      <c r="CD906" s="41"/>
      <c r="CE906" s="41"/>
      <c r="CF906" s="41"/>
      <c r="CG906" s="41"/>
      <c r="CH906" s="41"/>
      <c r="CI906" s="41"/>
      <c r="CJ906" s="41"/>
      <c r="CK906" s="41"/>
      <c r="CL906" s="41"/>
      <c r="CM906" s="41"/>
      <c r="CN906" s="41"/>
      <c r="CO906" s="41"/>
      <c r="CP906" s="41"/>
      <c r="CQ906" s="41"/>
      <c r="CR906" s="41"/>
      <c r="CS906" s="41"/>
      <c r="CT906" s="41"/>
      <c r="CU906" s="41"/>
      <c r="CV906" s="41"/>
      <c r="CW906" s="41"/>
      <c r="CX906" s="41"/>
      <c r="CY906" s="41"/>
      <c r="CZ906" s="41"/>
      <c r="DA906" s="41"/>
      <c r="DB906" s="41"/>
      <c r="DC906" s="41"/>
      <c r="DD906" s="41"/>
      <c r="DE906" s="41"/>
      <c r="DF906" s="41"/>
      <c r="DG906" s="41"/>
      <c r="DH906" s="41"/>
      <c r="DI906" s="41"/>
      <c r="DJ906" s="41"/>
      <c r="DK906" s="41"/>
    </row>
    <row r="907" spans="1:115" s="34" customFormat="1" ht="60" customHeight="1">
      <c r="A907" s="43"/>
      <c r="B907" s="4">
        <v>268</v>
      </c>
      <c r="C907" s="18" t="s">
        <v>2604</v>
      </c>
      <c r="D907" s="18" t="s">
        <v>2605</v>
      </c>
      <c r="E907" s="18" t="s">
        <v>2606</v>
      </c>
      <c r="F907" s="18" t="s">
        <v>2607</v>
      </c>
      <c r="G907" s="4" t="s">
        <v>2608</v>
      </c>
      <c r="H907" s="267">
        <v>800</v>
      </c>
      <c r="I907" s="267"/>
      <c r="J907" s="267"/>
      <c r="K907" s="20" t="s">
        <v>786</v>
      </c>
      <c r="L907" s="18" t="s">
        <v>2609</v>
      </c>
      <c r="M907" s="4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41"/>
      <c r="BB907" s="41"/>
      <c r="BC907" s="41"/>
      <c r="BD907" s="41"/>
      <c r="BE907" s="41"/>
      <c r="BF907" s="41"/>
      <c r="BG907" s="41"/>
      <c r="BH907" s="41"/>
      <c r="BI907" s="41"/>
      <c r="BJ907" s="41"/>
      <c r="BK907" s="41"/>
      <c r="BL907" s="41"/>
      <c r="BM907" s="41"/>
      <c r="BN907" s="41"/>
      <c r="BO907" s="41"/>
      <c r="BP907" s="41"/>
      <c r="BQ907" s="41"/>
      <c r="BR907" s="41"/>
      <c r="BS907" s="41"/>
      <c r="BT907" s="41"/>
      <c r="BU907" s="41"/>
      <c r="BV907" s="41"/>
      <c r="BW907" s="41"/>
      <c r="BX907" s="41"/>
      <c r="BY907" s="41"/>
      <c r="BZ907" s="41"/>
      <c r="CA907" s="41"/>
      <c r="CB907" s="41"/>
      <c r="CC907" s="41"/>
      <c r="CD907" s="41"/>
      <c r="CE907" s="41"/>
      <c r="CF907" s="41"/>
      <c r="CG907" s="41"/>
      <c r="CH907" s="41"/>
      <c r="CI907" s="41"/>
      <c r="CJ907" s="41"/>
      <c r="CK907" s="41"/>
      <c r="CL907" s="41"/>
      <c r="CM907" s="41"/>
      <c r="CN907" s="41"/>
      <c r="CO907" s="41"/>
      <c r="CP907" s="41"/>
      <c r="CQ907" s="41"/>
      <c r="CR907" s="41"/>
      <c r="CS907" s="41"/>
      <c r="CT907" s="41"/>
      <c r="CU907" s="41"/>
      <c r="CV907" s="41"/>
      <c r="CW907" s="41"/>
      <c r="CX907" s="41"/>
      <c r="CY907" s="41"/>
      <c r="CZ907" s="41"/>
      <c r="DA907" s="41"/>
      <c r="DB907" s="41"/>
      <c r="DC907" s="41"/>
      <c r="DD907" s="41"/>
      <c r="DE907" s="41"/>
      <c r="DF907" s="41"/>
      <c r="DG907" s="41"/>
      <c r="DH907" s="41"/>
      <c r="DI907" s="41"/>
      <c r="DJ907" s="41"/>
      <c r="DK907" s="41"/>
    </row>
    <row r="908" spans="1:115" s="34" customFormat="1" ht="60" customHeight="1">
      <c r="A908" s="43"/>
      <c r="B908" s="4">
        <v>269</v>
      </c>
      <c r="C908" s="18" t="s">
        <v>2610</v>
      </c>
      <c r="D908" s="18" t="s">
        <v>2611</v>
      </c>
      <c r="E908" s="18" t="s">
        <v>2612</v>
      </c>
      <c r="F908" s="18" t="s">
        <v>2613</v>
      </c>
      <c r="G908" s="4" t="s">
        <v>2614</v>
      </c>
      <c r="H908" s="267">
        <v>15000</v>
      </c>
      <c r="I908" s="267"/>
      <c r="J908" s="267"/>
      <c r="K908" s="20" t="s">
        <v>786</v>
      </c>
      <c r="L908" s="18" t="s">
        <v>2615</v>
      </c>
      <c r="M908" s="4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41"/>
      <c r="BB908" s="41"/>
      <c r="BC908" s="41"/>
      <c r="BD908" s="41"/>
      <c r="BE908" s="41"/>
      <c r="BF908" s="41"/>
      <c r="BG908" s="41"/>
      <c r="BH908" s="41"/>
      <c r="BI908" s="41"/>
      <c r="BJ908" s="41"/>
      <c r="BK908" s="41"/>
      <c r="BL908" s="41"/>
      <c r="BM908" s="41"/>
      <c r="BN908" s="41"/>
      <c r="BO908" s="41"/>
      <c r="BP908" s="41"/>
      <c r="BQ908" s="41"/>
      <c r="BR908" s="41"/>
      <c r="BS908" s="41"/>
      <c r="BT908" s="41"/>
      <c r="BU908" s="41"/>
      <c r="BV908" s="41"/>
      <c r="BW908" s="41"/>
      <c r="BX908" s="41"/>
      <c r="BY908" s="41"/>
      <c r="BZ908" s="41"/>
      <c r="CA908" s="41"/>
      <c r="CB908" s="41"/>
      <c r="CC908" s="41"/>
      <c r="CD908" s="41"/>
      <c r="CE908" s="41"/>
      <c r="CF908" s="41"/>
      <c r="CG908" s="41"/>
      <c r="CH908" s="41"/>
      <c r="CI908" s="41"/>
      <c r="CJ908" s="41"/>
      <c r="CK908" s="41"/>
      <c r="CL908" s="41"/>
      <c r="CM908" s="41"/>
      <c r="CN908" s="41"/>
      <c r="CO908" s="41"/>
      <c r="CP908" s="41"/>
      <c r="CQ908" s="41"/>
      <c r="CR908" s="41"/>
      <c r="CS908" s="41"/>
      <c r="CT908" s="41"/>
      <c r="CU908" s="41"/>
      <c r="CV908" s="41"/>
      <c r="CW908" s="41"/>
      <c r="CX908" s="41"/>
      <c r="CY908" s="41"/>
      <c r="CZ908" s="41"/>
      <c r="DA908" s="41"/>
      <c r="DB908" s="41"/>
      <c r="DC908" s="41"/>
      <c r="DD908" s="41"/>
      <c r="DE908" s="41"/>
      <c r="DF908" s="41"/>
      <c r="DG908" s="41"/>
      <c r="DH908" s="41"/>
      <c r="DI908" s="41"/>
      <c r="DJ908" s="41"/>
      <c r="DK908" s="41"/>
    </row>
    <row r="909" spans="1:115" s="34" customFormat="1" ht="60" customHeight="1">
      <c r="A909" s="43"/>
      <c r="B909" s="4">
        <v>270</v>
      </c>
      <c r="C909" s="18" t="s">
        <v>2616</v>
      </c>
      <c r="D909" s="18" t="s">
        <v>2617</v>
      </c>
      <c r="E909" s="18" t="s">
        <v>2618</v>
      </c>
      <c r="F909" s="18" t="s">
        <v>2619</v>
      </c>
      <c r="G909" s="4" t="s">
        <v>2620</v>
      </c>
      <c r="H909" s="267">
        <v>5200</v>
      </c>
      <c r="I909" s="267"/>
      <c r="J909" s="267"/>
      <c r="K909" s="20" t="s">
        <v>786</v>
      </c>
      <c r="L909" s="18" t="s">
        <v>2621</v>
      </c>
      <c r="M909" s="4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  <c r="BA909" s="41"/>
      <c r="BB909" s="41"/>
      <c r="BC909" s="41"/>
      <c r="BD909" s="41"/>
      <c r="BE909" s="41"/>
      <c r="BF909" s="41"/>
      <c r="BG909" s="41"/>
      <c r="BH909" s="41"/>
      <c r="BI909" s="41"/>
      <c r="BJ909" s="41"/>
      <c r="BK909" s="41"/>
      <c r="BL909" s="41"/>
      <c r="BM909" s="41"/>
      <c r="BN909" s="41"/>
      <c r="BO909" s="41"/>
      <c r="BP909" s="41"/>
      <c r="BQ909" s="41"/>
      <c r="BR909" s="41"/>
      <c r="BS909" s="41"/>
      <c r="BT909" s="41"/>
      <c r="BU909" s="41"/>
      <c r="BV909" s="41"/>
      <c r="BW909" s="41"/>
      <c r="BX909" s="41"/>
      <c r="BY909" s="41"/>
      <c r="BZ909" s="41"/>
      <c r="CA909" s="41"/>
      <c r="CB909" s="41"/>
      <c r="CC909" s="41"/>
      <c r="CD909" s="41"/>
      <c r="CE909" s="41"/>
      <c r="CF909" s="41"/>
      <c r="CG909" s="41"/>
      <c r="CH909" s="41"/>
      <c r="CI909" s="41"/>
      <c r="CJ909" s="41"/>
      <c r="CK909" s="41"/>
      <c r="CL909" s="41"/>
      <c r="CM909" s="41"/>
      <c r="CN909" s="41"/>
      <c r="CO909" s="41"/>
      <c r="CP909" s="41"/>
      <c r="CQ909" s="41"/>
      <c r="CR909" s="41"/>
      <c r="CS909" s="41"/>
      <c r="CT909" s="41"/>
      <c r="CU909" s="41"/>
      <c r="CV909" s="41"/>
      <c r="CW909" s="41"/>
      <c r="CX909" s="41"/>
      <c r="CY909" s="41"/>
      <c r="CZ909" s="41"/>
      <c r="DA909" s="41"/>
      <c r="DB909" s="41"/>
      <c r="DC909" s="41"/>
      <c r="DD909" s="41"/>
      <c r="DE909" s="41"/>
      <c r="DF909" s="41"/>
      <c r="DG909" s="41"/>
      <c r="DH909" s="41"/>
      <c r="DI909" s="41"/>
      <c r="DJ909" s="41"/>
      <c r="DK909" s="41"/>
    </row>
    <row r="910" spans="1:115" s="34" customFormat="1" ht="60" customHeight="1">
      <c r="A910" s="43"/>
      <c r="B910" s="4">
        <v>271</v>
      </c>
      <c r="C910" s="18" t="s">
        <v>2622</v>
      </c>
      <c r="D910" s="18" t="s">
        <v>2623</v>
      </c>
      <c r="E910" s="18" t="s">
        <v>2624</v>
      </c>
      <c r="F910" s="18" t="s">
        <v>2625</v>
      </c>
      <c r="G910" s="4" t="s">
        <v>2626</v>
      </c>
      <c r="H910" s="267">
        <v>16400</v>
      </c>
      <c r="I910" s="267"/>
      <c r="J910" s="267"/>
      <c r="K910" s="20" t="s">
        <v>786</v>
      </c>
      <c r="L910" s="18" t="s">
        <v>2627</v>
      </c>
      <c r="M910" s="4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41"/>
      <c r="BB910" s="41"/>
      <c r="BC910" s="41"/>
      <c r="BD910" s="41"/>
      <c r="BE910" s="41"/>
      <c r="BF910" s="41"/>
      <c r="BG910" s="41"/>
      <c r="BH910" s="41"/>
      <c r="BI910" s="41"/>
      <c r="BJ910" s="41"/>
      <c r="BK910" s="41"/>
      <c r="BL910" s="41"/>
      <c r="BM910" s="41"/>
      <c r="BN910" s="41"/>
      <c r="BO910" s="41"/>
      <c r="BP910" s="41"/>
      <c r="BQ910" s="41"/>
      <c r="BR910" s="41"/>
      <c r="BS910" s="41"/>
      <c r="BT910" s="41"/>
      <c r="BU910" s="41"/>
      <c r="BV910" s="41"/>
      <c r="BW910" s="41"/>
      <c r="BX910" s="41"/>
      <c r="BY910" s="41"/>
      <c r="BZ910" s="41"/>
      <c r="CA910" s="41"/>
      <c r="CB910" s="41"/>
      <c r="CC910" s="41"/>
      <c r="CD910" s="41"/>
      <c r="CE910" s="41"/>
      <c r="CF910" s="41"/>
      <c r="CG910" s="41"/>
      <c r="CH910" s="41"/>
      <c r="CI910" s="41"/>
      <c r="CJ910" s="41"/>
      <c r="CK910" s="41"/>
      <c r="CL910" s="41"/>
      <c r="CM910" s="41"/>
      <c r="CN910" s="41"/>
      <c r="CO910" s="41"/>
      <c r="CP910" s="41"/>
      <c r="CQ910" s="41"/>
      <c r="CR910" s="41"/>
      <c r="CS910" s="41"/>
      <c r="CT910" s="41"/>
      <c r="CU910" s="41"/>
      <c r="CV910" s="41"/>
      <c r="CW910" s="41"/>
      <c r="CX910" s="41"/>
      <c r="CY910" s="41"/>
      <c r="CZ910" s="41"/>
      <c r="DA910" s="41"/>
      <c r="DB910" s="41"/>
      <c r="DC910" s="41"/>
      <c r="DD910" s="41"/>
      <c r="DE910" s="41"/>
      <c r="DF910" s="41"/>
      <c r="DG910" s="41"/>
      <c r="DH910" s="41"/>
      <c r="DI910" s="41"/>
      <c r="DJ910" s="41"/>
      <c r="DK910" s="41"/>
    </row>
    <row r="911" spans="1:115" s="34" customFormat="1" ht="60" customHeight="1">
      <c r="A911" s="43"/>
      <c r="B911" s="4">
        <v>272</v>
      </c>
      <c r="C911" s="18" t="s">
        <v>2628</v>
      </c>
      <c r="D911" s="18" t="s">
        <v>2623</v>
      </c>
      <c r="E911" s="18" t="s">
        <v>2629</v>
      </c>
      <c r="F911" s="18" t="s">
        <v>2630</v>
      </c>
      <c r="G911" s="4" t="s">
        <v>2631</v>
      </c>
      <c r="H911" s="267">
        <v>26500</v>
      </c>
      <c r="I911" s="267"/>
      <c r="J911" s="267"/>
      <c r="K911" s="20" t="s">
        <v>786</v>
      </c>
      <c r="L911" s="18" t="s">
        <v>2632</v>
      </c>
      <c r="M911" s="4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  <c r="BA911" s="41"/>
      <c r="BB911" s="41"/>
      <c r="BC911" s="41"/>
      <c r="BD911" s="41"/>
      <c r="BE911" s="41"/>
      <c r="BF911" s="41"/>
      <c r="BG911" s="41"/>
      <c r="BH911" s="41"/>
      <c r="BI911" s="41"/>
      <c r="BJ911" s="41"/>
      <c r="BK911" s="41"/>
      <c r="BL911" s="41"/>
      <c r="BM911" s="41"/>
      <c r="BN911" s="41"/>
      <c r="BO911" s="41"/>
      <c r="BP911" s="41"/>
      <c r="BQ911" s="41"/>
      <c r="BR911" s="41"/>
      <c r="BS911" s="41"/>
      <c r="BT911" s="41"/>
      <c r="BU911" s="41"/>
      <c r="BV911" s="41"/>
      <c r="BW911" s="41"/>
      <c r="BX911" s="41"/>
      <c r="BY911" s="41"/>
      <c r="BZ911" s="41"/>
      <c r="CA911" s="41"/>
      <c r="CB911" s="41"/>
      <c r="CC911" s="41"/>
      <c r="CD911" s="41"/>
      <c r="CE911" s="41"/>
      <c r="CF911" s="41"/>
      <c r="CG911" s="41"/>
      <c r="CH911" s="41"/>
      <c r="CI911" s="41"/>
      <c r="CJ911" s="41"/>
      <c r="CK911" s="41"/>
      <c r="CL911" s="41"/>
      <c r="CM911" s="41"/>
      <c r="CN911" s="41"/>
      <c r="CO911" s="41"/>
      <c r="CP911" s="41"/>
      <c r="CQ911" s="41"/>
      <c r="CR911" s="41"/>
      <c r="CS911" s="41"/>
      <c r="CT911" s="41"/>
      <c r="CU911" s="41"/>
      <c r="CV911" s="41"/>
      <c r="CW911" s="41"/>
      <c r="CX911" s="41"/>
      <c r="CY911" s="41"/>
      <c r="CZ911" s="41"/>
      <c r="DA911" s="41"/>
      <c r="DB911" s="41"/>
      <c r="DC911" s="41"/>
      <c r="DD911" s="41"/>
      <c r="DE911" s="41"/>
      <c r="DF911" s="41"/>
      <c r="DG911" s="41"/>
      <c r="DH911" s="41"/>
      <c r="DI911" s="41"/>
      <c r="DJ911" s="41"/>
      <c r="DK911" s="41"/>
    </row>
    <row r="912" spans="1:115" s="34" customFormat="1" ht="60" customHeight="1">
      <c r="A912" s="43"/>
      <c r="B912" s="4">
        <v>273</v>
      </c>
      <c r="C912" s="18" t="s">
        <v>2633</v>
      </c>
      <c r="D912" s="18" t="s">
        <v>2617</v>
      </c>
      <c r="E912" s="18" t="s">
        <v>2634</v>
      </c>
      <c r="F912" s="18" t="s">
        <v>2635</v>
      </c>
      <c r="G912" s="4" t="s">
        <v>2636</v>
      </c>
      <c r="H912" s="267">
        <v>18000</v>
      </c>
      <c r="I912" s="267"/>
      <c r="J912" s="267"/>
      <c r="K912" s="20" t="s">
        <v>786</v>
      </c>
      <c r="L912" s="18" t="s">
        <v>2637</v>
      </c>
      <c r="M912" s="4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41"/>
      <c r="BB912" s="41"/>
      <c r="BC912" s="41"/>
      <c r="BD912" s="41"/>
      <c r="BE912" s="41"/>
      <c r="BF912" s="41"/>
      <c r="BG912" s="41"/>
      <c r="BH912" s="41"/>
      <c r="BI912" s="41"/>
      <c r="BJ912" s="41"/>
      <c r="BK912" s="41"/>
      <c r="BL912" s="41"/>
      <c r="BM912" s="41"/>
      <c r="BN912" s="41"/>
      <c r="BO912" s="41"/>
      <c r="BP912" s="41"/>
      <c r="BQ912" s="41"/>
      <c r="BR912" s="41"/>
      <c r="BS912" s="41"/>
      <c r="BT912" s="41"/>
      <c r="BU912" s="41"/>
      <c r="BV912" s="41"/>
      <c r="BW912" s="41"/>
      <c r="BX912" s="41"/>
      <c r="BY912" s="41"/>
      <c r="BZ912" s="41"/>
      <c r="CA912" s="41"/>
      <c r="CB912" s="41"/>
      <c r="CC912" s="41"/>
      <c r="CD912" s="41"/>
      <c r="CE912" s="41"/>
      <c r="CF912" s="41"/>
      <c r="CG912" s="41"/>
      <c r="CH912" s="41"/>
      <c r="CI912" s="41"/>
      <c r="CJ912" s="41"/>
      <c r="CK912" s="41"/>
      <c r="CL912" s="41"/>
      <c r="CM912" s="41"/>
      <c r="CN912" s="41"/>
      <c r="CO912" s="41"/>
      <c r="CP912" s="41"/>
      <c r="CQ912" s="41"/>
      <c r="CR912" s="41"/>
      <c r="CS912" s="41"/>
      <c r="CT912" s="41"/>
      <c r="CU912" s="41"/>
      <c r="CV912" s="41"/>
      <c r="CW912" s="41"/>
      <c r="CX912" s="41"/>
      <c r="CY912" s="41"/>
      <c r="CZ912" s="41"/>
      <c r="DA912" s="41"/>
      <c r="DB912" s="41"/>
      <c r="DC912" s="41"/>
      <c r="DD912" s="41"/>
      <c r="DE912" s="41"/>
      <c r="DF912" s="41"/>
      <c r="DG912" s="41"/>
      <c r="DH912" s="41"/>
      <c r="DI912" s="41"/>
      <c r="DJ912" s="41"/>
      <c r="DK912" s="41"/>
    </row>
    <row r="913" spans="1:115" s="34" customFormat="1" ht="60" customHeight="1">
      <c r="A913" s="43"/>
      <c r="B913" s="4">
        <v>274</v>
      </c>
      <c r="C913" s="18" t="s">
        <v>2638</v>
      </c>
      <c r="D913" s="18" t="s">
        <v>2500</v>
      </c>
      <c r="E913" s="18" t="s">
        <v>2639</v>
      </c>
      <c r="F913" s="18" t="s">
        <v>2640</v>
      </c>
      <c r="G913" s="4" t="s">
        <v>2641</v>
      </c>
      <c r="H913" s="267">
        <v>28800</v>
      </c>
      <c r="I913" s="267"/>
      <c r="J913" s="267"/>
      <c r="K913" s="20" t="s">
        <v>786</v>
      </c>
      <c r="L913" s="18" t="s">
        <v>2642</v>
      </c>
      <c r="M913" s="4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41"/>
      <c r="BB913" s="41"/>
      <c r="BC913" s="41"/>
      <c r="BD913" s="41"/>
      <c r="BE913" s="41"/>
      <c r="BF913" s="41"/>
      <c r="BG913" s="41"/>
      <c r="BH913" s="41"/>
      <c r="BI913" s="41"/>
      <c r="BJ913" s="41"/>
      <c r="BK913" s="41"/>
      <c r="BL913" s="41"/>
      <c r="BM913" s="41"/>
      <c r="BN913" s="41"/>
      <c r="BO913" s="41"/>
      <c r="BP913" s="41"/>
      <c r="BQ913" s="41"/>
      <c r="BR913" s="41"/>
      <c r="BS913" s="41"/>
      <c r="BT913" s="41"/>
      <c r="BU913" s="41"/>
      <c r="BV913" s="41"/>
      <c r="BW913" s="41"/>
      <c r="BX913" s="41"/>
      <c r="BY913" s="41"/>
      <c r="BZ913" s="41"/>
      <c r="CA913" s="41"/>
      <c r="CB913" s="41"/>
      <c r="CC913" s="41"/>
      <c r="CD913" s="41"/>
      <c r="CE913" s="41"/>
      <c r="CF913" s="41"/>
      <c r="CG913" s="41"/>
      <c r="CH913" s="41"/>
      <c r="CI913" s="41"/>
      <c r="CJ913" s="41"/>
      <c r="CK913" s="41"/>
      <c r="CL913" s="41"/>
      <c r="CM913" s="41"/>
      <c r="CN913" s="41"/>
      <c r="CO913" s="41"/>
      <c r="CP913" s="41"/>
      <c r="CQ913" s="41"/>
      <c r="CR913" s="41"/>
      <c r="CS913" s="41"/>
      <c r="CT913" s="41"/>
      <c r="CU913" s="41"/>
      <c r="CV913" s="41"/>
      <c r="CW913" s="41"/>
      <c r="CX913" s="41"/>
      <c r="CY913" s="41"/>
      <c r="CZ913" s="41"/>
      <c r="DA913" s="41"/>
      <c r="DB913" s="41"/>
      <c r="DC913" s="41"/>
      <c r="DD913" s="41"/>
      <c r="DE913" s="41"/>
      <c r="DF913" s="41"/>
      <c r="DG913" s="41"/>
      <c r="DH913" s="41"/>
      <c r="DI913" s="41"/>
      <c r="DJ913" s="41"/>
      <c r="DK913" s="41"/>
    </row>
    <row r="914" spans="1:115" s="34" customFormat="1" ht="60" customHeight="1">
      <c r="A914" s="43"/>
      <c r="B914" s="4">
        <v>275</v>
      </c>
      <c r="C914" s="18" t="s">
        <v>2643</v>
      </c>
      <c r="D914" s="18" t="s">
        <v>2533</v>
      </c>
      <c r="E914" s="18" t="s">
        <v>2644</v>
      </c>
      <c r="F914" s="18" t="s">
        <v>2645</v>
      </c>
      <c r="G914" s="4" t="s">
        <v>2646</v>
      </c>
      <c r="H914" s="267">
        <v>17500</v>
      </c>
      <c r="I914" s="267"/>
      <c r="J914" s="267"/>
      <c r="K914" s="20" t="s">
        <v>786</v>
      </c>
      <c r="L914" s="18" t="s">
        <v>2647</v>
      </c>
      <c r="M914" s="4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41"/>
      <c r="BB914" s="41"/>
      <c r="BC914" s="41"/>
      <c r="BD914" s="41"/>
      <c r="BE914" s="41"/>
      <c r="BF914" s="41"/>
      <c r="BG914" s="41"/>
      <c r="BH914" s="41"/>
      <c r="BI914" s="41"/>
      <c r="BJ914" s="41"/>
      <c r="BK914" s="41"/>
      <c r="BL914" s="41"/>
      <c r="BM914" s="41"/>
      <c r="BN914" s="41"/>
      <c r="BO914" s="41"/>
      <c r="BP914" s="41"/>
      <c r="BQ914" s="41"/>
      <c r="BR914" s="41"/>
      <c r="BS914" s="41"/>
      <c r="BT914" s="41"/>
      <c r="BU914" s="41"/>
      <c r="BV914" s="41"/>
      <c r="BW914" s="41"/>
      <c r="BX914" s="41"/>
      <c r="BY914" s="41"/>
      <c r="BZ914" s="41"/>
      <c r="CA914" s="41"/>
      <c r="CB914" s="41"/>
      <c r="CC914" s="41"/>
      <c r="CD914" s="41"/>
      <c r="CE914" s="41"/>
      <c r="CF914" s="41"/>
      <c r="CG914" s="41"/>
      <c r="CH914" s="41"/>
      <c r="CI914" s="41"/>
      <c r="CJ914" s="41"/>
      <c r="CK914" s="41"/>
      <c r="CL914" s="41"/>
      <c r="CM914" s="41"/>
      <c r="CN914" s="41"/>
      <c r="CO914" s="41"/>
      <c r="CP914" s="41"/>
      <c r="CQ914" s="41"/>
      <c r="CR914" s="41"/>
      <c r="CS914" s="41"/>
      <c r="CT914" s="41"/>
      <c r="CU914" s="41"/>
      <c r="CV914" s="41"/>
      <c r="CW914" s="41"/>
      <c r="CX914" s="41"/>
      <c r="CY914" s="41"/>
      <c r="CZ914" s="41"/>
      <c r="DA914" s="41"/>
      <c r="DB914" s="41"/>
      <c r="DC914" s="41"/>
      <c r="DD914" s="41"/>
      <c r="DE914" s="41"/>
      <c r="DF914" s="41"/>
      <c r="DG914" s="41"/>
      <c r="DH914" s="41"/>
      <c r="DI914" s="41"/>
      <c r="DJ914" s="41"/>
      <c r="DK914" s="41"/>
    </row>
    <row r="915" spans="1:115" s="34" customFormat="1" ht="60" customHeight="1">
      <c r="A915" s="43"/>
      <c r="B915" s="4">
        <v>276</v>
      </c>
      <c r="C915" s="18" t="s">
        <v>690</v>
      </c>
      <c r="D915" s="18" t="s">
        <v>2571</v>
      </c>
      <c r="E915" s="18" t="s">
        <v>2648</v>
      </c>
      <c r="F915" s="18" t="s">
        <v>2649</v>
      </c>
      <c r="G915" s="4" t="s">
        <v>2650</v>
      </c>
      <c r="H915" s="267">
        <v>26000</v>
      </c>
      <c r="I915" s="267"/>
      <c r="J915" s="267"/>
      <c r="K915" s="20" t="s">
        <v>786</v>
      </c>
      <c r="L915" s="18" t="s">
        <v>2651</v>
      </c>
      <c r="M915" s="4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  <c r="BF915" s="41"/>
      <c r="BG915" s="41"/>
      <c r="BH915" s="41"/>
      <c r="BI915" s="41"/>
      <c r="BJ915" s="41"/>
      <c r="BK915" s="41"/>
      <c r="BL915" s="41"/>
      <c r="BM915" s="41"/>
      <c r="BN915" s="41"/>
      <c r="BO915" s="41"/>
      <c r="BP915" s="41"/>
      <c r="BQ915" s="41"/>
      <c r="BR915" s="41"/>
      <c r="BS915" s="41"/>
      <c r="BT915" s="41"/>
      <c r="BU915" s="41"/>
      <c r="BV915" s="41"/>
      <c r="BW915" s="41"/>
      <c r="BX915" s="41"/>
      <c r="BY915" s="41"/>
      <c r="BZ915" s="41"/>
      <c r="CA915" s="41"/>
      <c r="CB915" s="41"/>
      <c r="CC915" s="41"/>
      <c r="CD915" s="41"/>
      <c r="CE915" s="41"/>
      <c r="CF915" s="41"/>
      <c r="CG915" s="41"/>
      <c r="CH915" s="41"/>
      <c r="CI915" s="41"/>
      <c r="CJ915" s="41"/>
      <c r="CK915" s="41"/>
      <c r="CL915" s="41"/>
      <c r="CM915" s="41"/>
      <c r="CN915" s="41"/>
      <c r="CO915" s="41"/>
      <c r="CP915" s="41"/>
      <c r="CQ915" s="41"/>
      <c r="CR915" s="41"/>
      <c r="CS915" s="41"/>
      <c r="CT915" s="41"/>
      <c r="CU915" s="41"/>
      <c r="CV915" s="41"/>
      <c r="CW915" s="41"/>
      <c r="CX915" s="41"/>
      <c r="CY915" s="41"/>
      <c r="CZ915" s="41"/>
      <c r="DA915" s="41"/>
      <c r="DB915" s="41"/>
      <c r="DC915" s="41"/>
      <c r="DD915" s="41"/>
      <c r="DE915" s="41"/>
      <c r="DF915" s="41"/>
      <c r="DG915" s="41"/>
      <c r="DH915" s="41"/>
      <c r="DI915" s="41"/>
      <c r="DJ915" s="41"/>
      <c r="DK915" s="41"/>
    </row>
    <row r="916" spans="1:115" s="34" customFormat="1" ht="60" customHeight="1">
      <c r="A916" s="43"/>
      <c r="B916" s="4">
        <v>277</v>
      </c>
      <c r="C916" s="18" t="s">
        <v>2652</v>
      </c>
      <c r="D916" s="18" t="s">
        <v>2566</v>
      </c>
      <c r="E916" s="18" t="s">
        <v>2653</v>
      </c>
      <c r="F916" s="18" t="s">
        <v>2654</v>
      </c>
      <c r="G916" s="4" t="s">
        <v>2655</v>
      </c>
      <c r="H916" s="267">
        <v>25500</v>
      </c>
      <c r="I916" s="267"/>
      <c r="J916" s="267"/>
      <c r="K916" s="20" t="s">
        <v>786</v>
      </c>
      <c r="L916" s="18" t="s">
        <v>2656</v>
      </c>
      <c r="M916" s="4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41"/>
      <c r="BB916" s="41"/>
      <c r="BC916" s="41"/>
      <c r="BD916" s="41"/>
      <c r="BE916" s="41"/>
      <c r="BF916" s="41"/>
      <c r="BG916" s="41"/>
      <c r="BH916" s="41"/>
      <c r="BI916" s="41"/>
      <c r="BJ916" s="41"/>
      <c r="BK916" s="41"/>
      <c r="BL916" s="41"/>
      <c r="BM916" s="41"/>
      <c r="BN916" s="41"/>
      <c r="BO916" s="41"/>
      <c r="BP916" s="41"/>
      <c r="BQ916" s="41"/>
      <c r="BR916" s="41"/>
      <c r="BS916" s="41"/>
      <c r="BT916" s="41"/>
      <c r="BU916" s="41"/>
      <c r="BV916" s="41"/>
      <c r="BW916" s="41"/>
      <c r="BX916" s="41"/>
      <c r="BY916" s="41"/>
      <c r="BZ916" s="41"/>
      <c r="CA916" s="41"/>
      <c r="CB916" s="41"/>
      <c r="CC916" s="41"/>
      <c r="CD916" s="41"/>
      <c r="CE916" s="41"/>
      <c r="CF916" s="41"/>
      <c r="CG916" s="41"/>
      <c r="CH916" s="41"/>
      <c r="CI916" s="41"/>
      <c r="CJ916" s="41"/>
      <c r="CK916" s="41"/>
      <c r="CL916" s="41"/>
      <c r="CM916" s="41"/>
      <c r="CN916" s="41"/>
      <c r="CO916" s="41"/>
      <c r="CP916" s="41"/>
      <c r="CQ916" s="41"/>
      <c r="CR916" s="41"/>
      <c r="CS916" s="41"/>
      <c r="CT916" s="41"/>
      <c r="CU916" s="41"/>
      <c r="CV916" s="41"/>
      <c r="CW916" s="41"/>
      <c r="CX916" s="41"/>
      <c r="CY916" s="41"/>
      <c r="CZ916" s="41"/>
      <c r="DA916" s="41"/>
      <c r="DB916" s="41"/>
      <c r="DC916" s="41"/>
      <c r="DD916" s="41"/>
      <c r="DE916" s="41"/>
      <c r="DF916" s="41"/>
      <c r="DG916" s="41"/>
      <c r="DH916" s="41"/>
      <c r="DI916" s="41"/>
      <c r="DJ916" s="41"/>
      <c r="DK916" s="41"/>
    </row>
    <row r="917" spans="1:115" s="34" customFormat="1" ht="60" customHeight="1">
      <c r="A917" s="43"/>
      <c r="B917" s="4">
        <v>278</v>
      </c>
      <c r="C917" s="18" t="s">
        <v>728</v>
      </c>
      <c r="D917" s="18" t="s">
        <v>2657</v>
      </c>
      <c r="E917" s="18" t="s">
        <v>2658</v>
      </c>
      <c r="F917" s="18" t="s">
        <v>2659</v>
      </c>
      <c r="G917" s="4" t="s">
        <v>2660</v>
      </c>
      <c r="H917" s="267">
        <v>17000</v>
      </c>
      <c r="I917" s="267"/>
      <c r="J917" s="267"/>
      <c r="K917" s="20" t="s">
        <v>786</v>
      </c>
      <c r="L917" s="18" t="s">
        <v>2661</v>
      </c>
      <c r="M917" s="4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41"/>
      <c r="BB917" s="41"/>
      <c r="BC917" s="41"/>
      <c r="BD917" s="41"/>
      <c r="BE917" s="41"/>
      <c r="BF917" s="41"/>
      <c r="BG917" s="41"/>
      <c r="BH917" s="41"/>
      <c r="BI917" s="41"/>
      <c r="BJ917" s="41"/>
      <c r="BK917" s="41"/>
      <c r="BL917" s="41"/>
      <c r="BM917" s="41"/>
      <c r="BN917" s="41"/>
      <c r="BO917" s="41"/>
      <c r="BP917" s="41"/>
      <c r="BQ917" s="41"/>
      <c r="BR917" s="41"/>
      <c r="BS917" s="41"/>
      <c r="BT917" s="41"/>
      <c r="BU917" s="41"/>
      <c r="BV917" s="41"/>
      <c r="BW917" s="41"/>
      <c r="BX917" s="41"/>
      <c r="BY917" s="41"/>
      <c r="BZ917" s="41"/>
      <c r="CA917" s="41"/>
      <c r="CB917" s="41"/>
      <c r="CC917" s="41"/>
      <c r="CD917" s="41"/>
      <c r="CE917" s="41"/>
      <c r="CF917" s="41"/>
      <c r="CG917" s="41"/>
      <c r="CH917" s="41"/>
      <c r="CI917" s="41"/>
      <c r="CJ917" s="41"/>
      <c r="CK917" s="41"/>
      <c r="CL917" s="41"/>
      <c r="CM917" s="41"/>
      <c r="CN917" s="41"/>
      <c r="CO917" s="41"/>
      <c r="CP917" s="41"/>
      <c r="CQ917" s="41"/>
      <c r="CR917" s="41"/>
      <c r="CS917" s="41"/>
      <c r="CT917" s="41"/>
      <c r="CU917" s="41"/>
      <c r="CV917" s="41"/>
      <c r="CW917" s="41"/>
      <c r="CX917" s="41"/>
      <c r="CY917" s="41"/>
      <c r="CZ917" s="41"/>
      <c r="DA917" s="41"/>
      <c r="DB917" s="41"/>
      <c r="DC917" s="41"/>
      <c r="DD917" s="41"/>
      <c r="DE917" s="41"/>
      <c r="DF917" s="41"/>
      <c r="DG917" s="41"/>
      <c r="DH917" s="41"/>
      <c r="DI917" s="41"/>
      <c r="DJ917" s="41"/>
      <c r="DK917" s="41"/>
    </row>
    <row r="918" spans="1:115" s="34" customFormat="1" ht="60" customHeight="1">
      <c r="A918" s="43"/>
      <c r="B918" s="4">
        <v>279</v>
      </c>
      <c r="C918" s="18" t="s">
        <v>2662</v>
      </c>
      <c r="D918" s="18" t="s">
        <v>2663</v>
      </c>
      <c r="E918" s="18" t="s">
        <v>2664</v>
      </c>
      <c r="F918" s="18" t="s">
        <v>2665</v>
      </c>
      <c r="G918" s="4" t="s">
        <v>1758</v>
      </c>
      <c r="H918" s="267">
        <v>200</v>
      </c>
      <c r="I918" s="267"/>
      <c r="J918" s="267"/>
      <c r="K918" s="20" t="s">
        <v>786</v>
      </c>
      <c r="L918" s="18" t="s">
        <v>2666</v>
      </c>
      <c r="M918" s="4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41"/>
      <c r="BB918" s="41"/>
      <c r="BC918" s="41"/>
      <c r="BD918" s="41"/>
      <c r="BE918" s="41"/>
      <c r="BF918" s="41"/>
      <c r="BG918" s="41"/>
      <c r="BH918" s="41"/>
      <c r="BI918" s="41"/>
      <c r="BJ918" s="41"/>
      <c r="BK918" s="41"/>
      <c r="BL918" s="41"/>
      <c r="BM918" s="41"/>
      <c r="BN918" s="41"/>
      <c r="BO918" s="41"/>
      <c r="BP918" s="41"/>
      <c r="BQ918" s="41"/>
      <c r="BR918" s="41"/>
      <c r="BS918" s="41"/>
      <c r="BT918" s="41"/>
      <c r="BU918" s="41"/>
      <c r="BV918" s="41"/>
      <c r="BW918" s="41"/>
      <c r="BX918" s="41"/>
      <c r="BY918" s="41"/>
      <c r="BZ918" s="41"/>
      <c r="CA918" s="41"/>
      <c r="CB918" s="41"/>
      <c r="CC918" s="41"/>
      <c r="CD918" s="41"/>
      <c r="CE918" s="41"/>
      <c r="CF918" s="41"/>
      <c r="CG918" s="41"/>
      <c r="CH918" s="41"/>
      <c r="CI918" s="41"/>
      <c r="CJ918" s="41"/>
      <c r="CK918" s="41"/>
      <c r="CL918" s="41"/>
      <c r="CM918" s="41"/>
      <c r="CN918" s="41"/>
      <c r="CO918" s="41"/>
      <c r="CP918" s="41"/>
      <c r="CQ918" s="41"/>
      <c r="CR918" s="41"/>
      <c r="CS918" s="41"/>
      <c r="CT918" s="41"/>
      <c r="CU918" s="41"/>
      <c r="CV918" s="41"/>
      <c r="CW918" s="41"/>
      <c r="CX918" s="41"/>
      <c r="CY918" s="41"/>
      <c r="CZ918" s="41"/>
      <c r="DA918" s="41"/>
      <c r="DB918" s="41"/>
      <c r="DC918" s="41"/>
      <c r="DD918" s="41"/>
      <c r="DE918" s="41"/>
      <c r="DF918" s="41"/>
      <c r="DG918" s="41"/>
      <c r="DH918" s="41"/>
      <c r="DI918" s="41"/>
      <c r="DJ918" s="41"/>
      <c r="DK918" s="41"/>
    </row>
    <row r="919" spans="1:115" s="34" customFormat="1" ht="60" customHeight="1">
      <c r="A919" s="43"/>
      <c r="B919" s="4">
        <v>280</v>
      </c>
      <c r="C919" s="18" t="s">
        <v>2667</v>
      </c>
      <c r="D919" s="18" t="s">
        <v>2668</v>
      </c>
      <c r="E919" s="18" t="s">
        <v>2669</v>
      </c>
      <c r="F919" s="18" t="s">
        <v>2670</v>
      </c>
      <c r="G919" s="4" t="s">
        <v>2671</v>
      </c>
      <c r="H919" s="267">
        <v>18000</v>
      </c>
      <c r="I919" s="267"/>
      <c r="J919" s="267"/>
      <c r="K919" s="20" t="s">
        <v>2672</v>
      </c>
      <c r="L919" s="18" t="s">
        <v>2673</v>
      </c>
      <c r="M919" s="4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1"/>
      <c r="BQ919" s="41"/>
      <c r="BR919" s="41"/>
      <c r="BS919" s="41"/>
      <c r="BT919" s="41"/>
      <c r="BU919" s="41"/>
      <c r="BV919" s="41"/>
      <c r="BW919" s="41"/>
      <c r="BX919" s="41"/>
      <c r="BY919" s="41"/>
      <c r="BZ919" s="41"/>
      <c r="CA919" s="41"/>
      <c r="CB919" s="41"/>
      <c r="CC919" s="41"/>
      <c r="CD919" s="41"/>
      <c r="CE919" s="41"/>
      <c r="CF919" s="41"/>
      <c r="CG919" s="41"/>
      <c r="CH919" s="41"/>
      <c r="CI919" s="41"/>
      <c r="CJ919" s="41"/>
      <c r="CK919" s="41"/>
      <c r="CL919" s="41"/>
      <c r="CM919" s="41"/>
      <c r="CN919" s="41"/>
      <c r="CO919" s="41"/>
      <c r="CP919" s="41"/>
      <c r="CQ919" s="41"/>
      <c r="CR919" s="41"/>
      <c r="CS919" s="41"/>
      <c r="CT919" s="41"/>
      <c r="CU919" s="41"/>
      <c r="CV919" s="41"/>
      <c r="CW919" s="41"/>
      <c r="CX919" s="41"/>
      <c r="CY919" s="41"/>
      <c r="CZ919" s="41"/>
      <c r="DA919" s="41"/>
      <c r="DB919" s="41"/>
      <c r="DC919" s="41"/>
      <c r="DD919" s="41"/>
      <c r="DE919" s="41"/>
      <c r="DF919" s="41"/>
      <c r="DG919" s="41"/>
      <c r="DH919" s="41"/>
      <c r="DI919" s="41"/>
      <c r="DJ919" s="41"/>
      <c r="DK919" s="41"/>
    </row>
    <row r="920" spans="1:115" s="34" customFormat="1" ht="60" customHeight="1">
      <c r="A920" s="43" t="s">
        <v>1925</v>
      </c>
      <c r="B920" s="4">
        <v>281</v>
      </c>
      <c r="C920" s="18" t="s">
        <v>2674</v>
      </c>
      <c r="D920" s="18" t="s">
        <v>2675</v>
      </c>
      <c r="E920" s="18" t="s">
        <v>2676</v>
      </c>
      <c r="F920" s="18" t="s">
        <v>2677</v>
      </c>
      <c r="G920" s="4" t="s">
        <v>2678</v>
      </c>
      <c r="H920" s="267">
        <v>23395</v>
      </c>
      <c r="I920" s="267"/>
      <c r="J920" s="267"/>
      <c r="K920" s="20" t="s">
        <v>2672</v>
      </c>
      <c r="L920" s="18" t="s">
        <v>2679</v>
      </c>
      <c r="M920" s="4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41"/>
      <c r="BB920" s="41"/>
      <c r="BC920" s="41"/>
      <c r="BD920" s="41"/>
      <c r="BE920" s="41"/>
      <c r="BF920" s="41"/>
      <c r="BG920" s="41"/>
      <c r="BH920" s="41"/>
      <c r="BI920" s="41"/>
      <c r="BJ920" s="41"/>
      <c r="BK920" s="41"/>
      <c r="BL920" s="41"/>
      <c r="BM920" s="41"/>
      <c r="BN920" s="41"/>
      <c r="BO920" s="41"/>
      <c r="BP920" s="41"/>
      <c r="BQ920" s="41"/>
      <c r="BR920" s="41"/>
      <c r="BS920" s="41"/>
      <c r="BT920" s="41"/>
      <c r="BU920" s="41"/>
      <c r="BV920" s="41"/>
      <c r="BW920" s="41"/>
      <c r="BX920" s="41"/>
      <c r="BY920" s="41"/>
      <c r="BZ920" s="41"/>
      <c r="CA920" s="41"/>
      <c r="CB920" s="41"/>
      <c r="CC920" s="41"/>
      <c r="CD920" s="41"/>
      <c r="CE920" s="41"/>
      <c r="CF920" s="41"/>
      <c r="CG920" s="41"/>
      <c r="CH920" s="41"/>
      <c r="CI920" s="41"/>
      <c r="CJ920" s="41"/>
      <c r="CK920" s="41"/>
      <c r="CL920" s="41"/>
      <c r="CM920" s="41"/>
      <c r="CN920" s="41"/>
      <c r="CO920" s="41"/>
      <c r="CP920" s="41"/>
      <c r="CQ920" s="41"/>
      <c r="CR920" s="41"/>
      <c r="CS920" s="41"/>
      <c r="CT920" s="41"/>
      <c r="CU920" s="41"/>
      <c r="CV920" s="41"/>
      <c r="CW920" s="41"/>
      <c r="CX920" s="41"/>
      <c r="CY920" s="41"/>
      <c r="CZ920" s="41"/>
      <c r="DA920" s="41"/>
      <c r="DB920" s="41"/>
      <c r="DC920" s="41"/>
      <c r="DD920" s="41"/>
      <c r="DE920" s="41"/>
      <c r="DF920" s="41"/>
      <c r="DG920" s="41"/>
      <c r="DH920" s="41"/>
      <c r="DI920" s="41"/>
      <c r="DJ920" s="41"/>
      <c r="DK920" s="41"/>
    </row>
    <row r="921" spans="1:13" s="3" customFormat="1" ht="25.5">
      <c r="A921" s="265">
        <v>4</v>
      </c>
      <c r="B921" s="30" t="s">
        <v>23</v>
      </c>
      <c r="C921" s="33"/>
      <c r="D921" s="33"/>
      <c r="E921" s="33"/>
      <c r="F921" s="33"/>
      <c r="G921" s="33"/>
      <c r="H921" s="266">
        <f>+SUM(H922:H1125)</f>
        <v>5825079</v>
      </c>
      <c r="I921" s="266">
        <f>+SUM(I922:I1125)</f>
        <v>0</v>
      </c>
      <c r="J921" s="266">
        <f>+SUM(J922:J1125)</f>
        <v>112879</v>
      </c>
      <c r="K921" s="33"/>
      <c r="L921" s="33"/>
      <c r="M921" s="33"/>
    </row>
    <row r="922" spans="1:115" s="50" customFormat="1" ht="25.5">
      <c r="A922" s="232">
        <v>1</v>
      </c>
      <c r="B922" s="209"/>
      <c r="C922" s="13" t="s">
        <v>7396</v>
      </c>
      <c r="D922" s="13" t="s">
        <v>7397</v>
      </c>
      <c r="E922" s="13" t="s">
        <v>7398</v>
      </c>
      <c r="F922" s="13" t="s">
        <v>7399</v>
      </c>
      <c r="G922" s="12" t="s">
        <v>41</v>
      </c>
      <c r="H922" s="275">
        <v>648</v>
      </c>
      <c r="I922" s="276">
        <v>0</v>
      </c>
      <c r="J922" s="276">
        <v>0</v>
      </c>
      <c r="K922" s="99">
        <v>42300</v>
      </c>
      <c r="L922" s="13" t="s">
        <v>7400</v>
      </c>
      <c r="M922" s="12"/>
      <c r="N922" s="216"/>
      <c r="O922" s="216"/>
      <c r="P922" s="216"/>
      <c r="Q922" s="216"/>
      <c r="R922" s="216"/>
      <c r="S922" s="216"/>
      <c r="T922" s="216"/>
      <c r="U922" s="216"/>
      <c r="V922" s="216"/>
      <c r="W922" s="216"/>
      <c r="X922" s="216"/>
      <c r="Y922" s="216"/>
      <c r="Z922" s="216"/>
      <c r="AA922" s="216"/>
      <c r="AB922" s="216"/>
      <c r="AC922" s="216"/>
      <c r="AD922" s="216"/>
      <c r="AE922" s="216"/>
      <c r="AF922" s="216"/>
      <c r="AG922" s="216"/>
      <c r="AH922" s="216"/>
      <c r="AI922" s="216"/>
      <c r="AJ922" s="216"/>
      <c r="AK922" s="216"/>
      <c r="AL922" s="216"/>
      <c r="AM922" s="216"/>
      <c r="AN922" s="216"/>
      <c r="AO922" s="216"/>
      <c r="AP922" s="216"/>
      <c r="AQ922" s="216"/>
      <c r="AR922" s="216"/>
      <c r="AS922" s="216"/>
      <c r="AT922" s="216"/>
      <c r="AU922" s="216"/>
      <c r="AV922" s="216"/>
      <c r="AW922" s="216"/>
      <c r="AX922" s="216"/>
      <c r="AY922" s="216"/>
      <c r="AZ922" s="216"/>
      <c r="BA922" s="216"/>
      <c r="BB922" s="216"/>
      <c r="BC922" s="216"/>
      <c r="BD922" s="216"/>
      <c r="BE922" s="216"/>
      <c r="BF922" s="216"/>
      <c r="BG922" s="216"/>
      <c r="BH922" s="216"/>
      <c r="BI922" s="216"/>
      <c r="BJ922" s="216"/>
      <c r="BK922" s="216"/>
      <c r="BL922" s="216"/>
      <c r="BM922" s="216"/>
      <c r="BN922" s="216"/>
      <c r="BO922" s="216"/>
      <c r="BP922" s="216"/>
      <c r="BQ922" s="216"/>
      <c r="BR922" s="216"/>
      <c r="BS922" s="216"/>
      <c r="BT922" s="216"/>
      <c r="BU922" s="216"/>
      <c r="BV922" s="216"/>
      <c r="BW922" s="216"/>
      <c r="BX922" s="216"/>
      <c r="BY922" s="216"/>
      <c r="BZ922" s="216"/>
      <c r="CA922" s="216"/>
      <c r="CB922" s="216"/>
      <c r="CC922" s="216"/>
      <c r="CD922" s="216"/>
      <c r="CE922" s="216"/>
      <c r="CF922" s="216"/>
      <c r="CG922" s="216"/>
      <c r="CH922" s="216"/>
      <c r="CI922" s="216"/>
      <c r="CJ922" s="216"/>
      <c r="CK922" s="216"/>
      <c r="CL922" s="216"/>
      <c r="CM922" s="216"/>
      <c r="CN922" s="216"/>
      <c r="CO922" s="216"/>
      <c r="CP922" s="216"/>
      <c r="CQ922" s="216"/>
      <c r="CR922" s="216"/>
      <c r="CS922" s="216"/>
      <c r="CT922" s="216"/>
      <c r="CU922" s="216"/>
      <c r="CV922" s="216"/>
      <c r="CW922" s="216"/>
      <c r="CX922" s="216"/>
      <c r="CY922" s="216"/>
      <c r="CZ922" s="216"/>
      <c r="DA922" s="216"/>
      <c r="DB922" s="216"/>
      <c r="DC922" s="216"/>
      <c r="DD922" s="216"/>
      <c r="DE922" s="216"/>
      <c r="DF922" s="216"/>
      <c r="DG922" s="216"/>
      <c r="DH922" s="216"/>
      <c r="DI922" s="216"/>
      <c r="DJ922" s="216"/>
      <c r="DK922" s="216"/>
    </row>
    <row r="923" spans="1:115" s="50" customFormat="1" ht="25.5">
      <c r="A923" s="232">
        <v>2</v>
      </c>
      <c r="C923" s="13" t="s">
        <v>7401</v>
      </c>
      <c r="D923" s="13" t="s">
        <v>7402</v>
      </c>
      <c r="E923" s="13" t="s">
        <v>7403</v>
      </c>
      <c r="F923" s="13" t="s">
        <v>7404</v>
      </c>
      <c r="G923" s="12" t="s">
        <v>41</v>
      </c>
      <c r="H923" s="277">
        <v>14550</v>
      </c>
      <c r="I923" s="278">
        <v>0</v>
      </c>
      <c r="J923" s="278">
        <v>0</v>
      </c>
      <c r="K923" s="99">
        <v>42300</v>
      </c>
      <c r="L923" s="13" t="s">
        <v>7405</v>
      </c>
      <c r="N923" s="216"/>
      <c r="O923" s="216"/>
      <c r="P923" s="216"/>
      <c r="Q923" s="216"/>
      <c r="R923" s="216"/>
      <c r="S923" s="216"/>
      <c r="T923" s="216"/>
      <c r="U923" s="216"/>
      <c r="V923" s="216"/>
      <c r="W923" s="216"/>
      <c r="X923" s="216"/>
      <c r="Y923" s="216"/>
      <c r="Z923" s="216"/>
      <c r="AA923" s="216"/>
      <c r="AB923" s="216"/>
      <c r="AC923" s="216"/>
      <c r="AD923" s="216"/>
      <c r="AE923" s="216"/>
      <c r="AF923" s="216"/>
      <c r="AG923" s="216"/>
      <c r="AH923" s="216"/>
      <c r="AI923" s="216"/>
      <c r="AJ923" s="216"/>
      <c r="AK923" s="216"/>
      <c r="AL923" s="216"/>
      <c r="AM923" s="216"/>
      <c r="AN923" s="216"/>
      <c r="AO923" s="216"/>
      <c r="AP923" s="216"/>
      <c r="AQ923" s="216"/>
      <c r="AR923" s="216"/>
      <c r="AS923" s="216"/>
      <c r="AT923" s="216"/>
      <c r="AU923" s="216"/>
      <c r="AV923" s="216"/>
      <c r="AW923" s="216"/>
      <c r="AX923" s="216"/>
      <c r="AY923" s="216"/>
      <c r="AZ923" s="216"/>
      <c r="BA923" s="216"/>
      <c r="BB923" s="216"/>
      <c r="BC923" s="216"/>
      <c r="BD923" s="216"/>
      <c r="BE923" s="216"/>
      <c r="BF923" s="216"/>
      <c r="BG923" s="216"/>
      <c r="BH923" s="216"/>
      <c r="BI923" s="216"/>
      <c r="BJ923" s="216"/>
      <c r="BK923" s="216"/>
      <c r="BL923" s="216"/>
      <c r="BM923" s="216"/>
      <c r="BN923" s="216"/>
      <c r="BO923" s="216"/>
      <c r="BP923" s="216"/>
      <c r="BQ923" s="216"/>
      <c r="BR923" s="216"/>
      <c r="BS923" s="216"/>
      <c r="BT923" s="216"/>
      <c r="BU923" s="216"/>
      <c r="BV923" s="216"/>
      <c r="BW923" s="216"/>
      <c r="BX923" s="216"/>
      <c r="BY923" s="216"/>
      <c r="BZ923" s="216"/>
      <c r="CA923" s="216"/>
      <c r="CB923" s="216"/>
      <c r="CC923" s="216"/>
      <c r="CD923" s="216"/>
      <c r="CE923" s="216"/>
      <c r="CF923" s="216"/>
      <c r="CG923" s="216"/>
      <c r="CH923" s="216"/>
      <c r="CI923" s="216"/>
      <c r="CJ923" s="216"/>
      <c r="CK923" s="216"/>
      <c r="CL923" s="216"/>
      <c r="CM923" s="216"/>
      <c r="CN923" s="216"/>
      <c r="CO923" s="216"/>
      <c r="CP923" s="216"/>
      <c r="CQ923" s="216"/>
      <c r="CR923" s="216"/>
      <c r="CS923" s="216"/>
      <c r="CT923" s="216"/>
      <c r="CU923" s="216"/>
      <c r="CV923" s="216"/>
      <c r="CW923" s="216"/>
      <c r="CX923" s="216"/>
      <c r="CY923" s="216"/>
      <c r="CZ923" s="216"/>
      <c r="DA923" s="216"/>
      <c r="DB923" s="216"/>
      <c r="DC923" s="216"/>
      <c r="DD923" s="216"/>
      <c r="DE923" s="216"/>
      <c r="DF923" s="216"/>
      <c r="DG923" s="216"/>
      <c r="DH923" s="216"/>
      <c r="DI923" s="216"/>
      <c r="DJ923" s="216"/>
      <c r="DK923" s="216"/>
    </row>
    <row r="924" spans="1:115" s="50" customFormat="1" ht="25.5">
      <c r="A924" s="232">
        <v>3</v>
      </c>
      <c r="C924" s="13" t="s">
        <v>7406</v>
      </c>
      <c r="D924" s="13" t="s">
        <v>7397</v>
      </c>
      <c r="E924" s="13" t="s">
        <v>7407</v>
      </c>
      <c r="F924" s="13" t="s">
        <v>7408</v>
      </c>
      <c r="G924" s="12" t="s">
        <v>41</v>
      </c>
      <c r="H924" s="277">
        <v>5280</v>
      </c>
      <c r="I924" s="278">
        <v>0</v>
      </c>
      <c r="J924" s="278">
        <v>0</v>
      </c>
      <c r="K924" s="99">
        <v>42300</v>
      </c>
      <c r="L924" s="13" t="s">
        <v>7409</v>
      </c>
      <c r="N924" s="216"/>
      <c r="O924" s="216"/>
      <c r="P924" s="216"/>
      <c r="Q924" s="216"/>
      <c r="R924" s="216"/>
      <c r="S924" s="216"/>
      <c r="T924" s="216"/>
      <c r="U924" s="216"/>
      <c r="V924" s="216"/>
      <c r="W924" s="216"/>
      <c r="X924" s="216"/>
      <c r="Y924" s="216"/>
      <c r="Z924" s="216"/>
      <c r="AA924" s="216"/>
      <c r="AB924" s="216"/>
      <c r="AC924" s="216"/>
      <c r="AD924" s="216"/>
      <c r="AE924" s="216"/>
      <c r="AF924" s="216"/>
      <c r="AG924" s="216"/>
      <c r="AH924" s="216"/>
      <c r="AI924" s="216"/>
      <c r="AJ924" s="216"/>
      <c r="AK924" s="216"/>
      <c r="AL924" s="216"/>
      <c r="AM924" s="216"/>
      <c r="AN924" s="216"/>
      <c r="AO924" s="216"/>
      <c r="AP924" s="216"/>
      <c r="AQ924" s="216"/>
      <c r="AR924" s="216"/>
      <c r="AS924" s="216"/>
      <c r="AT924" s="216"/>
      <c r="AU924" s="216"/>
      <c r="AV924" s="216"/>
      <c r="AW924" s="216"/>
      <c r="AX924" s="216"/>
      <c r="AY924" s="216"/>
      <c r="AZ924" s="216"/>
      <c r="BA924" s="216"/>
      <c r="BB924" s="216"/>
      <c r="BC924" s="216"/>
      <c r="BD924" s="216"/>
      <c r="BE924" s="216"/>
      <c r="BF924" s="216"/>
      <c r="BG924" s="216"/>
      <c r="BH924" s="216"/>
      <c r="BI924" s="216"/>
      <c r="BJ924" s="216"/>
      <c r="BK924" s="216"/>
      <c r="BL924" s="216"/>
      <c r="BM924" s="216"/>
      <c r="BN924" s="216"/>
      <c r="BO924" s="216"/>
      <c r="BP924" s="216"/>
      <c r="BQ924" s="216"/>
      <c r="BR924" s="216"/>
      <c r="BS924" s="216"/>
      <c r="BT924" s="216"/>
      <c r="BU924" s="216"/>
      <c r="BV924" s="216"/>
      <c r="BW924" s="216"/>
      <c r="BX924" s="216"/>
      <c r="BY924" s="216"/>
      <c r="BZ924" s="216"/>
      <c r="CA924" s="216"/>
      <c r="CB924" s="216"/>
      <c r="CC924" s="216"/>
      <c r="CD924" s="216"/>
      <c r="CE924" s="216"/>
      <c r="CF924" s="216"/>
      <c r="CG924" s="216"/>
      <c r="CH924" s="216"/>
      <c r="CI924" s="216"/>
      <c r="CJ924" s="216"/>
      <c r="CK924" s="216"/>
      <c r="CL924" s="216"/>
      <c r="CM924" s="216"/>
      <c r="CN924" s="216"/>
      <c r="CO924" s="216"/>
      <c r="CP924" s="216"/>
      <c r="CQ924" s="216"/>
      <c r="CR924" s="216"/>
      <c r="CS924" s="216"/>
      <c r="CT924" s="216"/>
      <c r="CU924" s="216"/>
      <c r="CV924" s="216"/>
      <c r="CW924" s="216"/>
      <c r="CX924" s="216"/>
      <c r="CY924" s="216"/>
      <c r="CZ924" s="216"/>
      <c r="DA924" s="216"/>
      <c r="DB924" s="216"/>
      <c r="DC924" s="216"/>
      <c r="DD924" s="216"/>
      <c r="DE924" s="216"/>
      <c r="DF924" s="216"/>
      <c r="DG924" s="216"/>
      <c r="DH924" s="216"/>
      <c r="DI924" s="216"/>
      <c r="DJ924" s="216"/>
      <c r="DK924" s="216"/>
    </row>
    <row r="925" spans="1:115" s="50" customFormat="1" ht="25.5">
      <c r="A925" s="232">
        <v>4</v>
      </c>
      <c r="B925" s="209"/>
      <c r="C925" s="13" t="s">
        <v>7410</v>
      </c>
      <c r="D925" s="13" t="s">
        <v>7397</v>
      </c>
      <c r="E925" s="13" t="s">
        <v>7411</v>
      </c>
      <c r="F925" s="13" t="s">
        <v>7412</v>
      </c>
      <c r="G925" s="12" t="s">
        <v>41</v>
      </c>
      <c r="H925" s="277">
        <v>2560</v>
      </c>
      <c r="I925" s="278">
        <v>0</v>
      </c>
      <c r="J925" s="278">
        <v>0</v>
      </c>
      <c r="K925" s="99">
        <v>42300</v>
      </c>
      <c r="L925" s="13" t="s">
        <v>7413</v>
      </c>
      <c r="N925" s="216"/>
      <c r="O925" s="216"/>
      <c r="P925" s="216"/>
      <c r="Q925" s="216"/>
      <c r="R925" s="216"/>
      <c r="S925" s="216"/>
      <c r="T925" s="216"/>
      <c r="U925" s="216"/>
      <c r="V925" s="216"/>
      <c r="W925" s="216"/>
      <c r="X925" s="216"/>
      <c r="Y925" s="216"/>
      <c r="Z925" s="216"/>
      <c r="AA925" s="216"/>
      <c r="AB925" s="216"/>
      <c r="AC925" s="216"/>
      <c r="AD925" s="216"/>
      <c r="AE925" s="216"/>
      <c r="AF925" s="216"/>
      <c r="AG925" s="216"/>
      <c r="AH925" s="216"/>
      <c r="AI925" s="216"/>
      <c r="AJ925" s="216"/>
      <c r="AK925" s="216"/>
      <c r="AL925" s="216"/>
      <c r="AM925" s="216"/>
      <c r="AN925" s="216"/>
      <c r="AO925" s="216"/>
      <c r="AP925" s="216"/>
      <c r="AQ925" s="216"/>
      <c r="AR925" s="216"/>
      <c r="AS925" s="216"/>
      <c r="AT925" s="216"/>
      <c r="AU925" s="216"/>
      <c r="AV925" s="216"/>
      <c r="AW925" s="216"/>
      <c r="AX925" s="216"/>
      <c r="AY925" s="216"/>
      <c r="AZ925" s="216"/>
      <c r="BA925" s="216"/>
      <c r="BB925" s="216"/>
      <c r="BC925" s="216"/>
      <c r="BD925" s="216"/>
      <c r="BE925" s="216"/>
      <c r="BF925" s="216"/>
      <c r="BG925" s="216"/>
      <c r="BH925" s="216"/>
      <c r="BI925" s="216"/>
      <c r="BJ925" s="216"/>
      <c r="BK925" s="216"/>
      <c r="BL925" s="216"/>
      <c r="BM925" s="216"/>
      <c r="BN925" s="216"/>
      <c r="BO925" s="216"/>
      <c r="BP925" s="216"/>
      <c r="BQ925" s="216"/>
      <c r="BR925" s="216"/>
      <c r="BS925" s="216"/>
      <c r="BT925" s="216"/>
      <c r="BU925" s="216"/>
      <c r="BV925" s="216"/>
      <c r="BW925" s="216"/>
      <c r="BX925" s="216"/>
      <c r="BY925" s="216"/>
      <c r="BZ925" s="216"/>
      <c r="CA925" s="216"/>
      <c r="CB925" s="216"/>
      <c r="CC925" s="216"/>
      <c r="CD925" s="216"/>
      <c r="CE925" s="216"/>
      <c r="CF925" s="216"/>
      <c r="CG925" s="216"/>
      <c r="CH925" s="216"/>
      <c r="CI925" s="216"/>
      <c r="CJ925" s="216"/>
      <c r="CK925" s="216"/>
      <c r="CL925" s="216"/>
      <c r="CM925" s="216"/>
      <c r="CN925" s="216"/>
      <c r="CO925" s="216"/>
      <c r="CP925" s="216"/>
      <c r="CQ925" s="216"/>
      <c r="CR925" s="216"/>
      <c r="CS925" s="216"/>
      <c r="CT925" s="216"/>
      <c r="CU925" s="216"/>
      <c r="CV925" s="216"/>
      <c r="CW925" s="216"/>
      <c r="CX925" s="216"/>
      <c r="CY925" s="216"/>
      <c r="CZ925" s="216"/>
      <c r="DA925" s="216"/>
      <c r="DB925" s="216"/>
      <c r="DC925" s="216"/>
      <c r="DD925" s="216"/>
      <c r="DE925" s="216"/>
      <c r="DF925" s="216"/>
      <c r="DG925" s="216"/>
      <c r="DH925" s="216"/>
      <c r="DI925" s="216"/>
      <c r="DJ925" s="216"/>
      <c r="DK925" s="216"/>
    </row>
    <row r="926" spans="1:115" s="50" customFormat="1" ht="25.5">
      <c r="A926" s="232">
        <v>5</v>
      </c>
      <c r="C926" s="13" t="s">
        <v>7414</v>
      </c>
      <c r="D926" s="13" t="s">
        <v>7415</v>
      </c>
      <c r="E926" s="13" t="s">
        <v>7416</v>
      </c>
      <c r="F926" s="13" t="s">
        <v>7417</v>
      </c>
      <c r="G926" s="12" t="s">
        <v>41</v>
      </c>
      <c r="H926" s="277">
        <v>400</v>
      </c>
      <c r="I926" s="278">
        <v>0</v>
      </c>
      <c r="J926" s="278">
        <v>0</v>
      </c>
      <c r="K926" s="99">
        <v>42300</v>
      </c>
      <c r="L926" s="13" t="s">
        <v>7418</v>
      </c>
      <c r="N926" s="216"/>
      <c r="O926" s="216"/>
      <c r="P926" s="216"/>
      <c r="Q926" s="216"/>
      <c r="R926" s="216"/>
      <c r="S926" s="216"/>
      <c r="T926" s="216"/>
      <c r="U926" s="216"/>
      <c r="V926" s="216"/>
      <c r="W926" s="216"/>
      <c r="X926" s="216"/>
      <c r="Y926" s="216"/>
      <c r="Z926" s="216"/>
      <c r="AA926" s="216"/>
      <c r="AB926" s="216"/>
      <c r="AC926" s="216"/>
      <c r="AD926" s="216"/>
      <c r="AE926" s="216"/>
      <c r="AF926" s="216"/>
      <c r="AG926" s="216"/>
      <c r="AH926" s="216"/>
      <c r="AI926" s="216"/>
      <c r="AJ926" s="216"/>
      <c r="AK926" s="216"/>
      <c r="AL926" s="216"/>
      <c r="AM926" s="216"/>
      <c r="AN926" s="216"/>
      <c r="AO926" s="216"/>
      <c r="AP926" s="216"/>
      <c r="AQ926" s="216"/>
      <c r="AR926" s="216"/>
      <c r="AS926" s="216"/>
      <c r="AT926" s="216"/>
      <c r="AU926" s="216"/>
      <c r="AV926" s="216"/>
      <c r="AW926" s="216"/>
      <c r="AX926" s="216"/>
      <c r="AY926" s="216"/>
      <c r="AZ926" s="216"/>
      <c r="BA926" s="216"/>
      <c r="BB926" s="216"/>
      <c r="BC926" s="216"/>
      <c r="BD926" s="216"/>
      <c r="BE926" s="216"/>
      <c r="BF926" s="216"/>
      <c r="BG926" s="216"/>
      <c r="BH926" s="216"/>
      <c r="BI926" s="216"/>
      <c r="BJ926" s="216"/>
      <c r="BK926" s="216"/>
      <c r="BL926" s="216"/>
      <c r="BM926" s="216"/>
      <c r="BN926" s="216"/>
      <c r="BO926" s="216"/>
      <c r="BP926" s="216"/>
      <c r="BQ926" s="216"/>
      <c r="BR926" s="216"/>
      <c r="BS926" s="216"/>
      <c r="BT926" s="216"/>
      <c r="BU926" s="216"/>
      <c r="BV926" s="216"/>
      <c r="BW926" s="216"/>
      <c r="BX926" s="216"/>
      <c r="BY926" s="216"/>
      <c r="BZ926" s="216"/>
      <c r="CA926" s="216"/>
      <c r="CB926" s="216"/>
      <c r="CC926" s="216"/>
      <c r="CD926" s="216"/>
      <c r="CE926" s="216"/>
      <c r="CF926" s="216"/>
      <c r="CG926" s="216"/>
      <c r="CH926" s="216"/>
      <c r="CI926" s="216"/>
      <c r="CJ926" s="216"/>
      <c r="CK926" s="216"/>
      <c r="CL926" s="216"/>
      <c r="CM926" s="216"/>
      <c r="CN926" s="216"/>
      <c r="CO926" s="216"/>
      <c r="CP926" s="216"/>
      <c r="CQ926" s="216"/>
      <c r="CR926" s="216"/>
      <c r="CS926" s="216"/>
      <c r="CT926" s="216"/>
      <c r="CU926" s="216"/>
      <c r="CV926" s="216"/>
      <c r="CW926" s="216"/>
      <c r="CX926" s="216"/>
      <c r="CY926" s="216"/>
      <c r="CZ926" s="216"/>
      <c r="DA926" s="216"/>
      <c r="DB926" s="216"/>
      <c r="DC926" s="216"/>
      <c r="DD926" s="216"/>
      <c r="DE926" s="216"/>
      <c r="DF926" s="216"/>
      <c r="DG926" s="216"/>
      <c r="DH926" s="216"/>
      <c r="DI926" s="216"/>
      <c r="DJ926" s="216"/>
      <c r="DK926" s="216"/>
    </row>
    <row r="927" spans="1:115" s="50" customFormat="1" ht="25.5">
      <c r="A927" s="232">
        <v>6</v>
      </c>
      <c r="C927" s="13" t="s">
        <v>7419</v>
      </c>
      <c r="D927" s="13" t="s">
        <v>7415</v>
      </c>
      <c r="E927" s="13" t="s">
        <v>7420</v>
      </c>
      <c r="F927" s="13" t="s">
        <v>7421</v>
      </c>
      <c r="G927" s="12" t="s">
        <v>41</v>
      </c>
      <c r="H927" s="277">
        <v>6200</v>
      </c>
      <c r="I927" s="278">
        <v>0</v>
      </c>
      <c r="J927" s="278">
        <v>0</v>
      </c>
      <c r="K927" s="99">
        <v>42300</v>
      </c>
      <c r="L927" s="13" t="s">
        <v>7422</v>
      </c>
      <c r="N927" s="216"/>
      <c r="O927" s="216"/>
      <c r="P927" s="216"/>
      <c r="Q927" s="216"/>
      <c r="R927" s="216"/>
      <c r="S927" s="216"/>
      <c r="T927" s="216"/>
      <c r="U927" s="216"/>
      <c r="V927" s="216"/>
      <c r="W927" s="216"/>
      <c r="X927" s="216"/>
      <c r="Y927" s="216"/>
      <c r="Z927" s="216"/>
      <c r="AA927" s="216"/>
      <c r="AB927" s="216"/>
      <c r="AC927" s="216"/>
      <c r="AD927" s="216"/>
      <c r="AE927" s="216"/>
      <c r="AF927" s="216"/>
      <c r="AG927" s="216"/>
      <c r="AH927" s="216"/>
      <c r="AI927" s="216"/>
      <c r="AJ927" s="216"/>
      <c r="AK927" s="216"/>
      <c r="AL927" s="216"/>
      <c r="AM927" s="216"/>
      <c r="AN927" s="216"/>
      <c r="AO927" s="216"/>
      <c r="AP927" s="216"/>
      <c r="AQ927" s="216"/>
      <c r="AR927" s="216"/>
      <c r="AS927" s="216"/>
      <c r="AT927" s="216"/>
      <c r="AU927" s="216"/>
      <c r="AV927" s="216"/>
      <c r="AW927" s="216"/>
      <c r="AX927" s="216"/>
      <c r="AY927" s="216"/>
      <c r="AZ927" s="216"/>
      <c r="BA927" s="216"/>
      <c r="BB927" s="216"/>
      <c r="BC927" s="216"/>
      <c r="BD927" s="216"/>
      <c r="BE927" s="216"/>
      <c r="BF927" s="216"/>
      <c r="BG927" s="216"/>
      <c r="BH927" s="216"/>
      <c r="BI927" s="216"/>
      <c r="BJ927" s="216"/>
      <c r="BK927" s="216"/>
      <c r="BL927" s="216"/>
      <c r="BM927" s="216"/>
      <c r="BN927" s="216"/>
      <c r="BO927" s="216"/>
      <c r="BP927" s="216"/>
      <c r="BQ927" s="216"/>
      <c r="BR927" s="216"/>
      <c r="BS927" s="216"/>
      <c r="BT927" s="216"/>
      <c r="BU927" s="216"/>
      <c r="BV927" s="216"/>
      <c r="BW927" s="216"/>
      <c r="BX927" s="216"/>
      <c r="BY927" s="216"/>
      <c r="BZ927" s="216"/>
      <c r="CA927" s="216"/>
      <c r="CB927" s="216"/>
      <c r="CC927" s="216"/>
      <c r="CD927" s="216"/>
      <c r="CE927" s="216"/>
      <c r="CF927" s="216"/>
      <c r="CG927" s="216"/>
      <c r="CH927" s="216"/>
      <c r="CI927" s="216"/>
      <c r="CJ927" s="216"/>
      <c r="CK927" s="216"/>
      <c r="CL927" s="216"/>
      <c r="CM927" s="216"/>
      <c r="CN927" s="216"/>
      <c r="CO927" s="216"/>
      <c r="CP927" s="216"/>
      <c r="CQ927" s="216"/>
      <c r="CR927" s="216"/>
      <c r="CS927" s="216"/>
      <c r="CT927" s="216"/>
      <c r="CU927" s="216"/>
      <c r="CV927" s="216"/>
      <c r="CW927" s="216"/>
      <c r="CX927" s="216"/>
      <c r="CY927" s="216"/>
      <c r="CZ927" s="216"/>
      <c r="DA927" s="216"/>
      <c r="DB927" s="216"/>
      <c r="DC927" s="216"/>
      <c r="DD927" s="216"/>
      <c r="DE927" s="216"/>
      <c r="DF927" s="216"/>
      <c r="DG927" s="216"/>
      <c r="DH927" s="216"/>
      <c r="DI927" s="216"/>
      <c r="DJ927" s="216"/>
      <c r="DK927" s="216"/>
    </row>
    <row r="928" spans="1:115" s="50" customFormat="1" ht="25.5">
      <c r="A928" s="232">
        <v>7</v>
      </c>
      <c r="C928" s="13" t="s">
        <v>7423</v>
      </c>
      <c r="D928" s="13" t="s">
        <v>7424</v>
      </c>
      <c r="E928" s="13" t="s">
        <v>7425</v>
      </c>
      <c r="F928" s="13" t="s">
        <v>7426</v>
      </c>
      <c r="G928" s="12" t="s">
        <v>41</v>
      </c>
      <c r="H928" s="277">
        <v>5100</v>
      </c>
      <c r="I928" s="278">
        <v>0</v>
      </c>
      <c r="J928" s="278">
        <v>0</v>
      </c>
      <c r="K928" s="99">
        <v>42300</v>
      </c>
      <c r="L928" s="13" t="s">
        <v>7427</v>
      </c>
      <c r="N928" s="216"/>
      <c r="O928" s="216"/>
      <c r="P928" s="216"/>
      <c r="Q928" s="216"/>
      <c r="R928" s="216"/>
      <c r="S928" s="216"/>
      <c r="T928" s="216"/>
      <c r="U928" s="216"/>
      <c r="V928" s="216"/>
      <c r="W928" s="216"/>
      <c r="X928" s="216"/>
      <c r="Y928" s="216"/>
      <c r="Z928" s="216"/>
      <c r="AA928" s="216"/>
      <c r="AB928" s="216"/>
      <c r="AC928" s="216"/>
      <c r="AD928" s="216"/>
      <c r="AE928" s="216"/>
      <c r="AF928" s="216"/>
      <c r="AG928" s="216"/>
      <c r="AH928" s="216"/>
      <c r="AI928" s="216"/>
      <c r="AJ928" s="216"/>
      <c r="AK928" s="216"/>
      <c r="AL928" s="216"/>
      <c r="AM928" s="216"/>
      <c r="AN928" s="216"/>
      <c r="AO928" s="216"/>
      <c r="AP928" s="216"/>
      <c r="AQ928" s="216"/>
      <c r="AR928" s="216"/>
      <c r="AS928" s="216"/>
      <c r="AT928" s="216"/>
      <c r="AU928" s="216"/>
      <c r="AV928" s="216"/>
      <c r="AW928" s="216"/>
      <c r="AX928" s="216"/>
      <c r="AY928" s="216"/>
      <c r="AZ928" s="216"/>
      <c r="BA928" s="216"/>
      <c r="BB928" s="216"/>
      <c r="BC928" s="216"/>
      <c r="BD928" s="216"/>
      <c r="BE928" s="216"/>
      <c r="BF928" s="216"/>
      <c r="BG928" s="216"/>
      <c r="BH928" s="216"/>
      <c r="BI928" s="216"/>
      <c r="BJ928" s="216"/>
      <c r="BK928" s="216"/>
      <c r="BL928" s="216"/>
      <c r="BM928" s="216"/>
      <c r="BN928" s="216"/>
      <c r="BO928" s="216"/>
      <c r="BP928" s="216"/>
      <c r="BQ928" s="216"/>
      <c r="BR928" s="216"/>
      <c r="BS928" s="216"/>
      <c r="BT928" s="216"/>
      <c r="BU928" s="216"/>
      <c r="BV928" s="216"/>
      <c r="BW928" s="216"/>
      <c r="BX928" s="216"/>
      <c r="BY928" s="216"/>
      <c r="BZ928" s="216"/>
      <c r="CA928" s="216"/>
      <c r="CB928" s="216"/>
      <c r="CC928" s="216"/>
      <c r="CD928" s="216"/>
      <c r="CE928" s="216"/>
      <c r="CF928" s="216"/>
      <c r="CG928" s="216"/>
      <c r="CH928" s="216"/>
      <c r="CI928" s="216"/>
      <c r="CJ928" s="216"/>
      <c r="CK928" s="216"/>
      <c r="CL928" s="216"/>
      <c r="CM928" s="216"/>
      <c r="CN928" s="216"/>
      <c r="CO928" s="216"/>
      <c r="CP928" s="216"/>
      <c r="CQ928" s="216"/>
      <c r="CR928" s="216"/>
      <c r="CS928" s="216"/>
      <c r="CT928" s="216"/>
      <c r="CU928" s="216"/>
      <c r="CV928" s="216"/>
      <c r="CW928" s="216"/>
      <c r="CX928" s="216"/>
      <c r="CY928" s="216"/>
      <c r="CZ928" s="216"/>
      <c r="DA928" s="216"/>
      <c r="DB928" s="216"/>
      <c r="DC928" s="216"/>
      <c r="DD928" s="216"/>
      <c r="DE928" s="216"/>
      <c r="DF928" s="216"/>
      <c r="DG928" s="216"/>
      <c r="DH928" s="216"/>
      <c r="DI928" s="216"/>
      <c r="DJ928" s="216"/>
      <c r="DK928" s="216"/>
    </row>
    <row r="929" spans="1:115" s="50" customFormat="1" ht="25.5">
      <c r="A929" s="232">
        <v>8</v>
      </c>
      <c r="C929" s="13" t="s">
        <v>7428</v>
      </c>
      <c r="D929" s="13" t="s">
        <v>7424</v>
      </c>
      <c r="E929" s="13" t="s">
        <v>7429</v>
      </c>
      <c r="F929" s="13" t="s">
        <v>7430</v>
      </c>
      <c r="G929" s="12" t="s">
        <v>41</v>
      </c>
      <c r="H929" s="277">
        <v>400</v>
      </c>
      <c r="I929" s="278">
        <v>0</v>
      </c>
      <c r="J929" s="278">
        <v>0</v>
      </c>
      <c r="K929" s="99">
        <v>42300</v>
      </c>
      <c r="L929" s="13" t="s">
        <v>7431</v>
      </c>
      <c r="N929" s="216"/>
      <c r="O929" s="216"/>
      <c r="P929" s="216"/>
      <c r="Q929" s="216"/>
      <c r="R929" s="216"/>
      <c r="S929" s="216"/>
      <c r="T929" s="216"/>
      <c r="U929" s="216"/>
      <c r="V929" s="216"/>
      <c r="W929" s="216"/>
      <c r="X929" s="216"/>
      <c r="Y929" s="216"/>
      <c r="Z929" s="216"/>
      <c r="AA929" s="216"/>
      <c r="AB929" s="216"/>
      <c r="AC929" s="216"/>
      <c r="AD929" s="216"/>
      <c r="AE929" s="216"/>
      <c r="AF929" s="216"/>
      <c r="AG929" s="216"/>
      <c r="AH929" s="216"/>
      <c r="AI929" s="216"/>
      <c r="AJ929" s="216"/>
      <c r="AK929" s="216"/>
      <c r="AL929" s="216"/>
      <c r="AM929" s="216"/>
      <c r="AN929" s="216"/>
      <c r="AO929" s="216"/>
      <c r="AP929" s="216"/>
      <c r="AQ929" s="216"/>
      <c r="AR929" s="216"/>
      <c r="AS929" s="216"/>
      <c r="AT929" s="216"/>
      <c r="AU929" s="216"/>
      <c r="AV929" s="216"/>
      <c r="AW929" s="216"/>
      <c r="AX929" s="216"/>
      <c r="AY929" s="216"/>
      <c r="AZ929" s="216"/>
      <c r="BA929" s="216"/>
      <c r="BB929" s="216"/>
      <c r="BC929" s="216"/>
      <c r="BD929" s="216"/>
      <c r="BE929" s="216"/>
      <c r="BF929" s="216"/>
      <c r="BG929" s="216"/>
      <c r="BH929" s="216"/>
      <c r="BI929" s="216"/>
      <c r="BJ929" s="216"/>
      <c r="BK929" s="216"/>
      <c r="BL929" s="216"/>
      <c r="BM929" s="216"/>
      <c r="BN929" s="216"/>
      <c r="BO929" s="216"/>
      <c r="BP929" s="216"/>
      <c r="BQ929" s="216"/>
      <c r="BR929" s="216"/>
      <c r="BS929" s="216"/>
      <c r="BT929" s="216"/>
      <c r="BU929" s="216"/>
      <c r="BV929" s="216"/>
      <c r="BW929" s="216"/>
      <c r="BX929" s="216"/>
      <c r="BY929" s="216"/>
      <c r="BZ929" s="216"/>
      <c r="CA929" s="216"/>
      <c r="CB929" s="216"/>
      <c r="CC929" s="216"/>
      <c r="CD929" s="216"/>
      <c r="CE929" s="216"/>
      <c r="CF929" s="216"/>
      <c r="CG929" s="216"/>
      <c r="CH929" s="216"/>
      <c r="CI929" s="216"/>
      <c r="CJ929" s="216"/>
      <c r="CK929" s="216"/>
      <c r="CL929" s="216"/>
      <c r="CM929" s="216"/>
      <c r="CN929" s="216"/>
      <c r="CO929" s="216"/>
      <c r="CP929" s="216"/>
      <c r="CQ929" s="216"/>
      <c r="CR929" s="216"/>
      <c r="CS929" s="216"/>
      <c r="CT929" s="216"/>
      <c r="CU929" s="216"/>
      <c r="CV929" s="216"/>
      <c r="CW929" s="216"/>
      <c r="CX929" s="216"/>
      <c r="CY929" s="216"/>
      <c r="CZ929" s="216"/>
      <c r="DA929" s="216"/>
      <c r="DB929" s="216"/>
      <c r="DC929" s="216"/>
      <c r="DD929" s="216"/>
      <c r="DE929" s="216"/>
      <c r="DF929" s="216"/>
      <c r="DG929" s="216"/>
      <c r="DH929" s="216"/>
      <c r="DI929" s="216"/>
      <c r="DJ929" s="216"/>
      <c r="DK929" s="216"/>
    </row>
    <row r="930" spans="1:115" s="50" customFormat="1" ht="25.5">
      <c r="A930" s="232">
        <v>9</v>
      </c>
      <c r="C930" s="13" t="s">
        <v>7432</v>
      </c>
      <c r="D930" s="13" t="s">
        <v>7424</v>
      </c>
      <c r="E930" s="13" t="s">
        <v>7433</v>
      </c>
      <c r="F930" s="13" t="s">
        <v>7434</v>
      </c>
      <c r="G930" s="12" t="s">
        <v>41</v>
      </c>
      <c r="H930" s="277">
        <v>40200</v>
      </c>
      <c r="I930" s="278">
        <v>0</v>
      </c>
      <c r="J930" s="278">
        <v>0</v>
      </c>
      <c r="K930" s="99">
        <v>42300</v>
      </c>
      <c r="L930" s="13" t="s">
        <v>7435</v>
      </c>
      <c r="N930" s="216"/>
      <c r="O930" s="216"/>
      <c r="P930" s="216"/>
      <c r="Q930" s="216"/>
      <c r="R930" s="216"/>
      <c r="S930" s="216"/>
      <c r="T930" s="216"/>
      <c r="U930" s="216"/>
      <c r="V930" s="216"/>
      <c r="W930" s="216"/>
      <c r="X930" s="216"/>
      <c r="Y930" s="216"/>
      <c r="Z930" s="216"/>
      <c r="AA930" s="216"/>
      <c r="AB930" s="216"/>
      <c r="AC930" s="216"/>
      <c r="AD930" s="216"/>
      <c r="AE930" s="216"/>
      <c r="AF930" s="216"/>
      <c r="AG930" s="216"/>
      <c r="AH930" s="216"/>
      <c r="AI930" s="216"/>
      <c r="AJ930" s="216"/>
      <c r="AK930" s="216"/>
      <c r="AL930" s="216"/>
      <c r="AM930" s="216"/>
      <c r="AN930" s="216"/>
      <c r="AO930" s="216"/>
      <c r="AP930" s="216"/>
      <c r="AQ930" s="216"/>
      <c r="AR930" s="216"/>
      <c r="AS930" s="216"/>
      <c r="AT930" s="216"/>
      <c r="AU930" s="216"/>
      <c r="AV930" s="216"/>
      <c r="AW930" s="216"/>
      <c r="AX930" s="216"/>
      <c r="AY930" s="216"/>
      <c r="AZ930" s="216"/>
      <c r="BA930" s="216"/>
      <c r="BB930" s="216"/>
      <c r="BC930" s="216"/>
      <c r="BD930" s="216"/>
      <c r="BE930" s="216"/>
      <c r="BF930" s="216"/>
      <c r="BG930" s="216"/>
      <c r="BH930" s="216"/>
      <c r="BI930" s="216"/>
      <c r="BJ930" s="216"/>
      <c r="BK930" s="216"/>
      <c r="BL930" s="216"/>
      <c r="BM930" s="216"/>
      <c r="BN930" s="216"/>
      <c r="BO930" s="216"/>
      <c r="BP930" s="216"/>
      <c r="BQ930" s="216"/>
      <c r="BR930" s="216"/>
      <c r="BS930" s="216"/>
      <c r="BT930" s="216"/>
      <c r="BU930" s="216"/>
      <c r="BV930" s="216"/>
      <c r="BW930" s="216"/>
      <c r="BX930" s="216"/>
      <c r="BY930" s="216"/>
      <c r="BZ930" s="216"/>
      <c r="CA930" s="216"/>
      <c r="CB930" s="216"/>
      <c r="CC930" s="216"/>
      <c r="CD930" s="216"/>
      <c r="CE930" s="216"/>
      <c r="CF930" s="216"/>
      <c r="CG930" s="216"/>
      <c r="CH930" s="216"/>
      <c r="CI930" s="216"/>
      <c r="CJ930" s="216"/>
      <c r="CK930" s="216"/>
      <c r="CL930" s="216"/>
      <c r="CM930" s="216"/>
      <c r="CN930" s="216"/>
      <c r="CO930" s="216"/>
      <c r="CP930" s="216"/>
      <c r="CQ930" s="216"/>
      <c r="CR930" s="216"/>
      <c r="CS930" s="216"/>
      <c r="CT930" s="216"/>
      <c r="CU930" s="216"/>
      <c r="CV930" s="216"/>
      <c r="CW930" s="216"/>
      <c r="CX930" s="216"/>
      <c r="CY930" s="216"/>
      <c r="CZ930" s="216"/>
      <c r="DA930" s="216"/>
      <c r="DB930" s="216"/>
      <c r="DC930" s="216"/>
      <c r="DD930" s="216"/>
      <c r="DE930" s="216"/>
      <c r="DF930" s="216"/>
      <c r="DG930" s="216"/>
      <c r="DH930" s="216"/>
      <c r="DI930" s="216"/>
      <c r="DJ930" s="216"/>
      <c r="DK930" s="216"/>
    </row>
    <row r="931" spans="1:115" s="50" customFormat="1" ht="25.5">
      <c r="A931" s="232">
        <v>10</v>
      </c>
      <c r="C931" s="13" t="s">
        <v>7436</v>
      </c>
      <c r="D931" s="13" t="s">
        <v>8192</v>
      </c>
      <c r="E931" s="13" t="s">
        <v>7437</v>
      </c>
      <c r="F931" s="13" t="s">
        <v>7438</v>
      </c>
      <c r="G931" s="12" t="s">
        <v>41</v>
      </c>
      <c r="H931" s="277">
        <v>6000</v>
      </c>
      <c r="I931" s="279">
        <v>0</v>
      </c>
      <c r="J931" s="279">
        <v>0</v>
      </c>
      <c r="K931" s="99">
        <v>42300</v>
      </c>
      <c r="L931" s="13" t="s">
        <v>7439</v>
      </c>
      <c r="M931" s="217"/>
      <c r="N931" s="216"/>
      <c r="O931" s="216"/>
      <c r="P931" s="216"/>
      <c r="Q931" s="216"/>
      <c r="R931" s="216"/>
      <c r="S931" s="216"/>
      <c r="T931" s="216"/>
      <c r="U931" s="216"/>
      <c r="V931" s="216"/>
      <c r="W931" s="216"/>
      <c r="X931" s="216"/>
      <c r="Y931" s="216"/>
      <c r="Z931" s="216"/>
      <c r="AA931" s="216"/>
      <c r="AB931" s="216"/>
      <c r="AC931" s="216"/>
      <c r="AD931" s="216"/>
      <c r="AE931" s="216"/>
      <c r="AF931" s="216"/>
      <c r="AG931" s="216"/>
      <c r="AH931" s="216"/>
      <c r="AI931" s="216"/>
      <c r="AJ931" s="216"/>
      <c r="AK931" s="216"/>
      <c r="AL931" s="216"/>
      <c r="AM931" s="216"/>
      <c r="AN931" s="216"/>
      <c r="AO931" s="216"/>
      <c r="AP931" s="216"/>
      <c r="AQ931" s="216"/>
      <c r="AR931" s="216"/>
      <c r="AS931" s="216"/>
      <c r="AT931" s="216"/>
      <c r="AU931" s="216"/>
      <c r="AV931" s="216"/>
      <c r="AW931" s="216"/>
      <c r="AX931" s="216"/>
      <c r="AY931" s="216"/>
      <c r="AZ931" s="216"/>
      <c r="BA931" s="216"/>
      <c r="BB931" s="216"/>
      <c r="BC931" s="216"/>
      <c r="BD931" s="216"/>
      <c r="BE931" s="216"/>
      <c r="BF931" s="216"/>
      <c r="BG931" s="216"/>
      <c r="BH931" s="216"/>
      <c r="BI931" s="216"/>
      <c r="BJ931" s="216"/>
      <c r="BK931" s="216"/>
      <c r="BL931" s="216"/>
      <c r="BM931" s="216"/>
      <c r="BN931" s="216"/>
      <c r="BO931" s="216"/>
      <c r="BP931" s="216"/>
      <c r="BQ931" s="216"/>
      <c r="BR931" s="216"/>
      <c r="BS931" s="216"/>
      <c r="BT931" s="216"/>
      <c r="BU931" s="216"/>
      <c r="BV931" s="216"/>
      <c r="BW931" s="216"/>
      <c r="BX931" s="216"/>
      <c r="BY931" s="216"/>
      <c r="BZ931" s="216"/>
      <c r="CA931" s="216"/>
      <c r="CB931" s="216"/>
      <c r="CC931" s="216"/>
      <c r="CD931" s="216"/>
      <c r="CE931" s="216"/>
      <c r="CF931" s="216"/>
      <c r="CG931" s="216"/>
      <c r="CH931" s="216"/>
      <c r="CI931" s="216"/>
      <c r="CJ931" s="216"/>
      <c r="CK931" s="216"/>
      <c r="CL931" s="216"/>
      <c r="CM931" s="216"/>
      <c r="CN931" s="216"/>
      <c r="CO931" s="216"/>
      <c r="CP931" s="216"/>
      <c r="CQ931" s="216"/>
      <c r="CR931" s="216"/>
      <c r="CS931" s="216"/>
      <c r="CT931" s="216"/>
      <c r="CU931" s="216"/>
      <c r="CV931" s="216"/>
      <c r="CW931" s="216"/>
      <c r="CX931" s="216"/>
      <c r="CY931" s="216"/>
      <c r="CZ931" s="216"/>
      <c r="DA931" s="216"/>
      <c r="DB931" s="216"/>
      <c r="DC931" s="216"/>
      <c r="DD931" s="216"/>
      <c r="DE931" s="216"/>
      <c r="DF931" s="216"/>
      <c r="DG931" s="216"/>
      <c r="DH931" s="216"/>
      <c r="DI931" s="216"/>
      <c r="DJ931" s="216"/>
      <c r="DK931" s="216"/>
    </row>
    <row r="932" spans="1:115" s="50" customFormat="1" ht="25.5">
      <c r="A932" s="232">
        <v>11</v>
      </c>
      <c r="C932" s="13" t="s">
        <v>7440</v>
      </c>
      <c r="D932" s="13" t="s">
        <v>7415</v>
      </c>
      <c r="E932" s="13" t="s">
        <v>7441</v>
      </c>
      <c r="F932" s="13" t="s">
        <v>7442</v>
      </c>
      <c r="G932" s="12" t="s">
        <v>41</v>
      </c>
      <c r="H932" s="277">
        <v>4700</v>
      </c>
      <c r="I932" s="278">
        <v>0</v>
      </c>
      <c r="J932" s="278">
        <v>0</v>
      </c>
      <c r="K932" s="99">
        <v>42300</v>
      </c>
      <c r="L932" s="13" t="s">
        <v>7443</v>
      </c>
      <c r="N932" s="216"/>
      <c r="O932" s="216"/>
      <c r="P932" s="216"/>
      <c r="Q932" s="216"/>
      <c r="R932" s="216"/>
      <c r="S932" s="216"/>
      <c r="T932" s="216"/>
      <c r="U932" s="216"/>
      <c r="V932" s="216"/>
      <c r="W932" s="216"/>
      <c r="X932" s="216"/>
      <c r="Y932" s="216"/>
      <c r="Z932" s="216"/>
      <c r="AA932" s="216"/>
      <c r="AB932" s="216"/>
      <c r="AC932" s="216"/>
      <c r="AD932" s="216"/>
      <c r="AE932" s="216"/>
      <c r="AF932" s="216"/>
      <c r="AG932" s="216"/>
      <c r="AH932" s="216"/>
      <c r="AI932" s="216"/>
      <c r="AJ932" s="216"/>
      <c r="AK932" s="216"/>
      <c r="AL932" s="216"/>
      <c r="AM932" s="216"/>
      <c r="AN932" s="216"/>
      <c r="AO932" s="216"/>
      <c r="AP932" s="216"/>
      <c r="AQ932" s="216"/>
      <c r="AR932" s="216"/>
      <c r="AS932" s="216"/>
      <c r="AT932" s="216"/>
      <c r="AU932" s="216"/>
      <c r="AV932" s="216"/>
      <c r="AW932" s="216"/>
      <c r="AX932" s="216"/>
      <c r="AY932" s="216"/>
      <c r="AZ932" s="216"/>
      <c r="BA932" s="216"/>
      <c r="BB932" s="216"/>
      <c r="BC932" s="216"/>
      <c r="BD932" s="216"/>
      <c r="BE932" s="216"/>
      <c r="BF932" s="216"/>
      <c r="BG932" s="216"/>
      <c r="BH932" s="216"/>
      <c r="BI932" s="216"/>
      <c r="BJ932" s="216"/>
      <c r="BK932" s="216"/>
      <c r="BL932" s="216"/>
      <c r="BM932" s="216"/>
      <c r="BN932" s="216"/>
      <c r="BO932" s="216"/>
      <c r="BP932" s="216"/>
      <c r="BQ932" s="216"/>
      <c r="BR932" s="216"/>
      <c r="BS932" s="216"/>
      <c r="BT932" s="216"/>
      <c r="BU932" s="216"/>
      <c r="BV932" s="216"/>
      <c r="BW932" s="216"/>
      <c r="BX932" s="216"/>
      <c r="BY932" s="216"/>
      <c r="BZ932" s="216"/>
      <c r="CA932" s="216"/>
      <c r="CB932" s="216"/>
      <c r="CC932" s="216"/>
      <c r="CD932" s="216"/>
      <c r="CE932" s="216"/>
      <c r="CF932" s="216"/>
      <c r="CG932" s="216"/>
      <c r="CH932" s="216"/>
      <c r="CI932" s="216"/>
      <c r="CJ932" s="216"/>
      <c r="CK932" s="216"/>
      <c r="CL932" s="216"/>
      <c r="CM932" s="216"/>
      <c r="CN932" s="216"/>
      <c r="CO932" s="216"/>
      <c r="CP932" s="216"/>
      <c r="CQ932" s="216"/>
      <c r="CR932" s="216"/>
      <c r="CS932" s="216"/>
      <c r="CT932" s="216"/>
      <c r="CU932" s="216"/>
      <c r="CV932" s="216"/>
      <c r="CW932" s="216"/>
      <c r="CX932" s="216"/>
      <c r="CY932" s="216"/>
      <c r="CZ932" s="216"/>
      <c r="DA932" s="216"/>
      <c r="DB932" s="216"/>
      <c r="DC932" s="216"/>
      <c r="DD932" s="216"/>
      <c r="DE932" s="216"/>
      <c r="DF932" s="216"/>
      <c r="DG932" s="216"/>
      <c r="DH932" s="216"/>
      <c r="DI932" s="216"/>
      <c r="DJ932" s="216"/>
      <c r="DK932" s="216"/>
    </row>
    <row r="933" spans="1:115" s="50" customFormat="1" ht="25.5">
      <c r="A933" s="232">
        <v>12</v>
      </c>
      <c r="C933" s="13" t="s">
        <v>7444</v>
      </c>
      <c r="D933" s="13" t="s">
        <v>7445</v>
      </c>
      <c r="E933" s="13" t="s">
        <v>7446</v>
      </c>
      <c r="F933" s="13" t="s">
        <v>7447</v>
      </c>
      <c r="G933" s="12" t="s">
        <v>41</v>
      </c>
      <c r="H933" s="277">
        <v>33168</v>
      </c>
      <c r="I933" s="278">
        <v>0</v>
      </c>
      <c r="J933" s="278">
        <v>0</v>
      </c>
      <c r="K933" s="99">
        <v>42300</v>
      </c>
      <c r="L933" s="13" t="s">
        <v>7448</v>
      </c>
      <c r="N933" s="216"/>
      <c r="O933" s="216"/>
      <c r="P933" s="216"/>
      <c r="Q933" s="216"/>
      <c r="R933" s="216"/>
      <c r="S933" s="216"/>
      <c r="T933" s="216"/>
      <c r="U933" s="216"/>
      <c r="V933" s="216"/>
      <c r="W933" s="216"/>
      <c r="X933" s="216"/>
      <c r="Y933" s="216"/>
      <c r="Z933" s="216"/>
      <c r="AA933" s="216"/>
      <c r="AB933" s="216"/>
      <c r="AC933" s="216"/>
      <c r="AD933" s="216"/>
      <c r="AE933" s="216"/>
      <c r="AF933" s="216"/>
      <c r="AG933" s="216"/>
      <c r="AH933" s="216"/>
      <c r="AI933" s="216"/>
      <c r="AJ933" s="216"/>
      <c r="AK933" s="216"/>
      <c r="AL933" s="216"/>
      <c r="AM933" s="216"/>
      <c r="AN933" s="216"/>
      <c r="AO933" s="216"/>
      <c r="AP933" s="216"/>
      <c r="AQ933" s="216"/>
      <c r="AR933" s="216"/>
      <c r="AS933" s="216"/>
      <c r="AT933" s="216"/>
      <c r="AU933" s="216"/>
      <c r="AV933" s="216"/>
      <c r="AW933" s="216"/>
      <c r="AX933" s="216"/>
      <c r="AY933" s="216"/>
      <c r="AZ933" s="216"/>
      <c r="BA933" s="216"/>
      <c r="BB933" s="216"/>
      <c r="BC933" s="216"/>
      <c r="BD933" s="216"/>
      <c r="BE933" s="216"/>
      <c r="BF933" s="216"/>
      <c r="BG933" s="216"/>
      <c r="BH933" s="216"/>
      <c r="BI933" s="216"/>
      <c r="BJ933" s="216"/>
      <c r="BK933" s="216"/>
      <c r="BL933" s="216"/>
      <c r="BM933" s="216"/>
      <c r="BN933" s="216"/>
      <c r="BO933" s="216"/>
      <c r="BP933" s="216"/>
      <c r="BQ933" s="216"/>
      <c r="BR933" s="216"/>
      <c r="BS933" s="216"/>
      <c r="BT933" s="216"/>
      <c r="BU933" s="216"/>
      <c r="BV933" s="216"/>
      <c r="BW933" s="216"/>
      <c r="BX933" s="216"/>
      <c r="BY933" s="216"/>
      <c r="BZ933" s="216"/>
      <c r="CA933" s="216"/>
      <c r="CB933" s="216"/>
      <c r="CC933" s="216"/>
      <c r="CD933" s="216"/>
      <c r="CE933" s="216"/>
      <c r="CF933" s="216"/>
      <c r="CG933" s="216"/>
      <c r="CH933" s="216"/>
      <c r="CI933" s="216"/>
      <c r="CJ933" s="216"/>
      <c r="CK933" s="216"/>
      <c r="CL933" s="216"/>
      <c r="CM933" s="216"/>
      <c r="CN933" s="216"/>
      <c r="CO933" s="216"/>
      <c r="CP933" s="216"/>
      <c r="CQ933" s="216"/>
      <c r="CR933" s="216"/>
      <c r="CS933" s="216"/>
      <c r="CT933" s="216"/>
      <c r="CU933" s="216"/>
      <c r="CV933" s="216"/>
      <c r="CW933" s="216"/>
      <c r="CX933" s="216"/>
      <c r="CY933" s="216"/>
      <c r="CZ933" s="216"/>
      <c r="DA933" s="216"/>
      <c r="DB933" s="216"/>
      <c r="DC933" s="216"/>
      <c r="DD933" s="216"/>
      <c r="DE933" s="216"/>
      <c r="DF933" s="216"/>
      <c r="DG933" s="216"/>
      <c r="DH933" s="216"/>
      <c r="DI933" s="216"/>
      <c r="DJ933" s="216"/>
      <c r="DK933" s="216"/>
    </row>
    <row r="934" spans="1:115" s="50" customFormat="1" ht="12.75">
      <c r="A934" s="232"/>
      <c r="C934" s="13" t="s">
        <v>7449</v>
      </c>
      <c r="D934" s="13" t="s">
        <v>7445</v>
      </c>
      <c r="E934" s="13"/>
      <c r="F934" s="13"/>
      <c r="G934" s="12"/>
      <c r="H934" s="277">
        <v>0</v>
      </c>
      <c r="I934" s="278">
        <v>0</v>
      </c>
      <c r="J934" s="278">
        <v>0</v>
      </c>
      <c r="K934" s="99"/>
      <c r="L934" s="13"/>
      <c r="N934" s="216"/>
      <c r="O934" s="216"/>
      <c r="P934" s="216"/>
      <c r="Q934" s="216"/>
      <c r="R934" s="216"/>
      <c r="S934" s="216"/>
      <c r="T934" s="216"/>
      <c r="U934" s="216"/>
      <c r="V934" s="216"/>
      <c r="W934" s="216"/>
      <c r="X934" s="216"/>
      <c r="Y934" s="216"/>
      <c r="Z934" s="216"/>
      <c r="AA934" s="216"/>
      <c r="AB934" s="216"/>
      <c r="AC934" s="216"/>
      <c r="AD934" s="216"/>
      <c r="AE934" s="216"/>
      <c r="AF934" s="216"/>
      <c r="AG934" s="216"/>
      <c r="AH934" s="216"/>
      <c r="AI934" s="216"/>
      <c r="AJ934" s="216"/>
      <c r="AK934" s="216"/>
      <c r="AL934" s="216"/>
      <c r="AM934" s="216"/>
      <c r="AN934" s="216"/>
      <c r="AO934" s="216"/>
      <c r="AP934" s="216"/>
      <c r="AQ934" s="216"/>
      <c r="AR934" s="216"/>
      <c r="AS934" s="216"/>
      <c r="AT934" s="216"/>
      <c r="AU934" s="216"/>
      <c r="AV934" s="216"/>
      <c r="AW934" s="216"/>
      <c r="AX934" s="216"/>
      <c r="AY934" s="216"/>
      <c r="AZ934" s="216"/>
      <c r="BA934" s="216"/>
      <c r="BB934" s="216"/>
      <c r="BC934" s="216"/>
      <c r="BD934" s="216"/>
      <c r="BE934" s="216"/>
      <c r="BF934" s="216"/>
      <c r="BG934" s="216"/>
      <c r="BH934" s="216"/>
      <c r="BI934" s="216"/>
      <c r="BJ934" s="216"/>
      <c r="BK934" s="216"/>
      <c r="BL934" s="216"/>
      <c r="BM934" s="216"/>
      <c r="BN934" s="216"/>
      <c r="BO934" s="216"/>
      <c r="BP934" s="216"/>
      <c r="BQ934" s="216"/>
      <c r="BR934" s="216"/>
      <c r="BS934" s="216"/>
      <c r="BT934" s="216"/>
      <c r="BU934" s="216"/>
      <c r="BV934" s="216"/>
      <c r="BW934" s="216"/>
      <c r="BX934" s="216"/>
      <c r="BY934" s="216"/>
      <c r="BZ934" s="216"/>
      <c r="CA934" s="216"/>
      <c r="CB934" s="216"/>
      <c r="CC934" s="216"/>
      <c r="CD934" s="216"/>
      <c r="CE934" s="216"/>
      <c r="CF934" s="216"/>
      <c r="CG934" s="216"/>
      <c r="CH934" s="216"/>
      <c r="CI934" s="216"/>
      <c r="CJ934" s="216"/>
      <c r="CK934" s="216"/>
      <c r="CL934" s="216"/>
      <c r="CM934" s="216"/>
      <c r="CN934" s="216"/>
      <c r="CO934" s="216"/>
      <c r="CP934" s="216"/>
      <c r="CQ934" s="216"/>
      <c r="CR934" s="216"/>
      <c r="CS934" s="216"/>
      <c r="CT934" s="216"/>
      <c r="CU934" s="216"/>
      <c r="CV934" s="216"/>
      <c r="CW934" s="216"/>
      <c r="CX934" s="216"/>
      <c r="CY934" s="216"/>
      <c r="CZ934" s="216"/>
      <c r="DA934" s="216"/>
      <c r="DB934" s="216"/>
      <c r="DC934" s="216"/>
      <c r="DD934" s="216"/>
      <c r="DE934" s="216"/>
      <c r="DF934" s="216"/>
      <c r="DG934" s="216"/>
      <c r="DH934" s="216"/>
      <c r="DI934" s="216"/>
      <c r="DJ934" s="216"/>
      <c r="DK934" s="216"/>
    </row>
    <row r="935" spans="1:115" s="50" customFormat="1" ht="25.5">
      <c r="A935" s="232">
        <v>13</v>
      </c>
      <c r="C935" s="13" t="s">
        <v>7450</v>
      </c>
      <c r="D935" s="13" t="s">
        <v>7424</v>
      </c>
      <c r="E935" s="13" t="s">
        <v>7451</v>
      </c>
      <c r="F935" s="13" t="s">
        <v>7452</v>
      </c>
      <c r="G935" s="12" t="s">
        <v>41</v>
      </c>
      <c r="H935" s="277">
        <v>7889</v>
      </c>
      <c r="I935" s="278">
        <v>0</v>
      </c>
      <c r="J935" s="278">
        <v>0</v>
      </c>
      <c r="K935" s="99">
        <v>42300</v>
      </c>
      <c r="L935" s="13" t="s">
        <v>7453</v>
      </c>
      <c r="N935" s="216"/>
      <c r="O935" s="216"/>
      <c r="P935" s="216"/>
      <c r="Q935" s="216"/>
      <c r="R935" s="216"/>
      <c r="S935" s="216"/>
      <c r="T935" s="216"/>
      <c r="U935" s="216"/>
      <c r="V935" s="216"/>
      <c r="W935" s="216"/>
      <c r="X935" s="216"/>
      <c r="Y935" s="216"/>
      <c r="Z935" s="216"/>
      <c r="AA935" s="216"/>
      <c r="AB935" s="216"/>
      <c r="AC935" s="216"/>
      <c r="AD935" s="216"/>
      <c r="AE935" s="216"/>
      <c r="AF935" s="216"/>
      <c r="AG935" s="216"/>
      <c r="AH935" s="216"/>
      <c r="AI935" s="216"/>
      <c r="AJ935" s="216"/>
      <c r="AK935" s="216"/>
      <c r="AL935" s="216"/>
      <c r="AM935" s="216"/>
      <c r="AN935" s="216"/>
      <c r="AO935" s="216"/>
      <c r="AP935" s="216"/>
      <c r="AQ935" s="216"/>
      <c r="AR935" s="216"/>
      <c r="AS935" s="216"/>
      <c r="AT935" s="216"/>
      <c r="AU935" s="216"/>
      <c r="AV935" s="216"/>
      <c r="AW935" s="216"/>
      <c r="AX935" s="216"/>
      <c r="AY935" s="216"/>
      <c r="AZ935" s="216"/>
      <c r="BA935" s="216"/>
      <c r="BB935" s="216"/>
      <c r="BC935" s="216"/>
      <c r="BD935" s="216"/>
      <c r="BE935" s="216"/>
      <c r="BF935" s="216"/>
      <c r="BG935" s="216"/>
      <c r="BH935" s="216"/>
      <c r="BI935" s="216"/>
      <c r="BJ935" s="216"/>
      <c r="BK935" s="216"/>
      <c r="BL935" s="216"/>
      <c r="BM935" s="216"/>
      <c r="BN935" s="216"/>
      <c r="BO935" s="216"/>
      <c r="BP935" s="216"/>
      <c r="BQ935" s="216"/>
      <c r="BR935" s="216"/>
      <c r="BS935" s="216"/>
      <c r="BT935" s="216"/>
      <c r="BU935" s="216"/>
      <c r="BV935" s="216"/>
      <c r="BW935" s="216"/>
      <c r="BX935" s="216"/>
      <c r="BY935" s="216"/>
      <c r="BZ935" s="216"/>
      <c r="CA935" s="216"/>
      <c r="CB935" s="216"/>
      <c r="CC935" s="216"/>
      <c r="CD935" s="216"/>
      <c r="CE935" s="216"/>
      <c r="CF935" s="216"/>
      <c r="CG935" s="216"/>
      <c r="CH935" s="216"/>
      <c r="CI935" s="216"/>
      <c r="CJ935" s="216"/>
      <c r="CK935" s="216"/>
      <c r="CL935" s="216"/>
      <c r="CM935" s="216"/>
      <c r="CN935" s="216"/>
      <c r="CO935" s="216"/>
      <c r="CP935" s="216"/>
      <c r="CQ935" s="216"/>
      <c r="CR935" s="216"/>
      <c r="CS935" s="216"/>
      <c r="CT935" s="216"/>
      <c r="CU935" s="216"/>
      <c r="CV935" s="216"/>
      <c r="CW935" s="216"/>
      <c r="CX935" s="216"/>
      <c r="CY935" s="216"/>
      <c r="CZ935" s="216"/>
      <c r="DA935" s="216"/>
      <c r="DB935" s="216"/>
      <c r="DC935" s="216"/>
      <c r="DD935" s="216"/>
      <c r="DE935" s="216"/>
      <c r="DF935" s="216"/>
      <c r="DG935" s="216"/>
      <c r="DH935" s="216"/>
      <c r="DI935" s="216"/>
      <c r="DJ935" s="216"/>
      <c r="DK935" s="216"/>
    </row>
    <row r="936" spans="1:115" s="50" customFormat="1" ht="25.5">
      <c r="A936" s="232">
        <v>14</v>
      </c>
      <c r="C936" s="13" t="s">
        <v>7454</v>
      </c>
      <c r="D936" s="13" t="s">
        <v>7402</v>
      </c>
      <c r="E936" s="13" t="s">
        <v>7455</v>
      </c>
      <c r="F936" s="13" t="s">
        <v>7456</v>
      </c>
      <c r="G936" s="12" t="s">
        <v>41</v>
      </c>
      <c r="H936" s="277">
        <v>4580</v>
      </c>
      <c r="I936" s="278">
        <v>0</v>
      </c>
      <c r="J936" s="278">
        <v>0</v>
      </c>
      <c r="K936" s="99">
        <v>42300</v>
      </c>
      <c r="L936" s="13" t="s">
        <v>7457</v>
      </c>
      <c r="N936" s="216"/>
      <c r="O936" s="216"/>
      <c r="P936" s="216"/>
      <c r="Q936" s="216"/>
      <c r="R936" s="216"/>
      <c r="S936" s="216"/>
      <c r="T936" s="216"/>
      <c r="U936" s="216"/>
      <c r="V936" s="216"/>
      <c r="W936" s="216"/>
      <c r="X936" s="216"/>
      <c r="Y936" s="216"/>
      <c r="Z936" s="216"/>
      <c r="AA936" s="216"/>
      <c r="AB936" s="216"/>
      <c r="AC936" s="216"/>
      <c r="AD936" s="216"/>
      <c r="AE936" s="216"/>
      <c r="AF936" s="216"/>
      <c r="AG936" s="216"/>
      <c r="AH936" s="216"/>
      <c r="AI936" s="216"/>
      <c r="AJ936" s="216"/>
      <c r="AK936" s="216"/>
      <c r="AL936" s="216"/>
      <c r="AM936" s="216"/>
      <c r="AN936" s="216"/>
      <c r="AO936" s="216"/>
      <c r="AP936" s="216"/>
      <c r="AQ936" s="216"/>
      <c r="AR936" s="216"/>
      <c r="AS936" s="216"/>
      <c r="AT936" s="216"/>
      <c r="AU936" s="216"/>
      <c r="AV936" s="216"/>
      <c r="AW936" s="216"/>
      <c r="AX936" s="216"/>
      <c r="AY936" s="216"/>
      <c r="AZ936" s="216"/>
      <c r="BA936" s="216"/>
      <c r="BB936" s="216"/>
      <c r="BC936" s="216"/>
      <c r="BD936" s="216"/>
      <c r="BE936" s="216"/>
      <c r="BF936" s="216"/>
      <c r="BG936" s="216"/>
      <c r="BH936" s="216"/>
      <c r="BI936" s="216"/>
      <c r="BJ936" s="216"/>
      <c r="BK936" s="216"/>
      <c r="BL936" s="216"/>
      <c r="BM936" s="216"/>
      <c r="BN936" s="216"/>
      <c r="BO936" s="216"/>
      <c r="BP936" s="216"/>
      <c r="BQ936" s="216"/>
      <c r="BR936" s="216"/>
      <c r="BS936" s="216"/>
      <c r="BT936" s="216"/>
      <c r="BU936" s="216"/>
      <c r="BV936" s="216"/>
      <c r="BW936" s="216"/>
      <c r="BX936" s="216"/>
      <c r="BY936" s="216"/>
      <c r="BZ936" s="216"/>
      <c r="CA936" s="216"/>
      <c r="CB936" s="216"/>
      <c r="CC936" s="216"/>
      <c r="CD936" s="216"/>
      <c r="CE936" s="216"/>
      <c r="CF936" s="216"/>
      <c r="CG936" s="216"/>
      <c r="CH936" s="216"/>
      <c r="CI936" s="216"/>
      <c r="CJ936" s="216"/>
      <c r="CK936" s="216"/>
      <c r="CL936" s="216"/>
      <c r="CM936" s="216"/>
      <c r="CN936" s="216"/>
      <c r="CO936" s="216"/>
      <c r="CP936" s="216"/>
      <c r="CQ936" s="216"/>
      <c r="CR936" s="216"/>
      <c r="CS936" s="216"/>
      <c r="CT936" s="216"/>
      <c r="CU936" s="216"/>
      <c r="CV936" s="216"/>
      <c r="CW936" s="216"/>
      <c r="CX936" s="216"/>
      <c r="CY936" s="216"/>
      <c r="CZ936" s="216"/>
      <c r="DA936" s="216"/>
      <c r="DB936" s="216"/>
      <c r="DC936" s="216"/>
      <c r="DD936" s="216"/>
      <c r="DE936" s="216"/>
      <c r="DF936" s="216"/>
      <c r="DG936" s="216"/>
      <c r="DH936" s="216"/>
      <c r="DI936" s="216"/>
      <c r="DJ936" s="216"/>
      <c r="DK936" s="216"/>
    </row>
    <row r="937" spans="1:115" s="50" customFormat="1" ht="25.5">
      <c r="A937" s="232">
        <v>15</v>
      </c>
      <c r="C937" s="13" t="s">
        <v>7458</v>
      </c>
      <c r="D937" s="13" t="s">
        <v>7415</v>
      </c>
      <c r="E937" s="13" t="s">
        <v>7459</v>
      </c>
      <c r="F937" s="13" t="s">
        <v>7460</v>
      </c>
      <c r="G937" s="12" t="s">
        <v>41</v>
      </c>
      <c r="H937" s="277">
        <v>114550</v>
      </c>
      <c r="I937" s="278">
        <v>0</v>
      </c>
      <c r="J937" s="278">
        <v>0</v>
      </c>
      <c r="K937" s="99">
        <v>42300</v>
      </c>
      <c r="L937" s="13" t="s">
        <v>7461</v>
      </c>
      <c r="N937" s="216"/>
      <c r="O937" s="216"/>
      <c r="P937" s="216"/>
      <c r="Q937" s="216"/>
      <c r="R937" s="216"/>
      <c r="S937" s="216"/>
      <c r="T937" s="216"/>
      <c r="U937" s="216"/>
      <c r="V937" s="216"/>
      <c r="W937" s="216"/>
      <c r="X937" s="216"/>
      <c r="Y937" s="216"/>
      <c r="Z937" s="216"/>
      <c r="AA937" s="216"/>
      <c r="AB937" s="216"/>
      <c r="AC937" s="216"/>
      <c r="AD937" s="216"/>
      <c r="AE937" s="216"/>
      <c r="AF937" s="216"/>
      <c r="AG937" s="216"/>
      <c r="AH937" s="216"/>
      <c r="AI937" s="216"/>
      <c r="AJ937" s="216"/>
      <c r="AK937" s="216"/>
      <c r="AL937" s="216"/>
      <c r="AM937" s="216"/>
      <c r="AN937" s="216"/>
      <c r="AO937" s="216"/>
      <c r="AP937" s="216"/>
      <c r="AQ937" s="216"/>
      <c r="AR937" s="216"/>
      <c r="AS937" s="216"/>
      <c r="AT937" s="216"/>
      <c r="AU937" s="216"/>
      <c r="AV937" s="216"/>
      <c r="AW937" s="216"/>
      <c r="AX937" s="216"/>
      <c r="AY937" s="216"/>
      <c r="AZ937" s="216"/>
      <c r="BA937" s="216"/>
      <c r="BB937" s="216"/>
      <c r="BC937" s="216"/>
      <c r="BD937" s="216"/>
      <c r="BE937" s="216"/>
      <c r="BF937" s="216"/>
      <c r="BG937" s="216"/>
      <c r="BH937" s="216"/>
      <c r="BI937" s="216"/>
      <c r="BJ937" s="216"/>
      <c r="BK937" s="216"/>
      <c r="BL937" s="216"/>
      <c r="BM937" s="216"/>
      <c r="BN937" s="216"/>
      <c r="BO937" s="216"/>
      <c r="BP937" s="216"/>
      <c r="BQ937" s="216"/>
      <c r="BR937" s="216"/>
      <c r="BS937" s="216"/>
      <c r="BT937" s="216"/>
      <c r="BU937" s="216"/>
      <c r="BV937" s="216"/>
      <c r="BW937" s="216"/>
      <c r="BX937" s="216"/>
      <c r="BY937" s="216"/>
      <c r="BZ937" s="216"/>
      <c r="CA937" s="216"/>
      <c r="CB937" s="216"/>
      <c r="CC937" s="216"/>
      <c r="CD937" s="216"/>
      <c r="CE937" s="216"/>
      <c r="CF937" s="216"/>
      <c r="CG937" s="216"/>
      <c r="CH937" s="216"/>
      <c r="CI937" s="216"/>
      <c r="CJ937" s="216"/>
      <c r="CK937" s="216"/>
      <c r="CL937" s="216"/>
      <c r="CM937" s="216"/>
      <c r="CN937" s="216"/>
      <c r="CO937" s="216"/>
      <c r="CP937" s="216"/>
      <c r="CQ937" s="216"/>
      <c r="CR937" s="216"/>
      <c r="CS937" s="216"/>
      <c r="CT937" s="216"/>
      <c r="CU937" s="216"/>
      <c r="CV937" s="216"/>
      <c r="CW937" s="216"/>
      <c r="CX937" s="216"/>
      <c r="CY937" s="216"/>
      <c r="CZ937" s="216"/>
      <c r="DA937" s="216"/>
      <c r="DB937" s="216"/>
      <c r="DC937" s="216"/>
      <c r="DD937" s="216"/>
      <c r="DE937" s="216"/>
      <c r="DF937" s="216"/>
      <c r="DG937" s="216"/>
      <c r="DH937" s="216"/>
      <c r="DI937" s="216"/>
      <c r="DJ937" s="216"/>
      <c r="DK937" s="216"/>
    </row>
    <row r="938" spans="1:115" s="50" customFormat="1" ht="25.5">
      <c r="A938" s="232">
        <v>16</v>
      </c>
      <c r="C938" s="13" t="s">
        <v>7462</v>
      </c>
      <c r="D938" s="13" t="s">
        <v>7415</v>
      </c>
      <c r="E938" s="13" t="s">
        <v>7463</v>
      </c>
      <c r="F938" s="13" t="s">
        <v>7464</v>
      </c>
      <c r="G938" s="12" t="s">
        <v>41</v>
      </c>
      <c r="H938" s="277">
        <v>400</v>
      </c>
      <c r="I938" s="278">
        <v>0</v>
      </c>
      <c r="J938" s="278">
        <v>0</v>
      </c>
      <c r="K938" s="99">
        <v>42300</v>
      </c>
      <c r="L938" s="13" t="s">
        <v>7465</v>
      </c>
      <c r="N938" s="216"/>
      <c r="O938" s="216"/>
      <c r="P938" s="216"/>
      <c r="Q938" s="216"/>
      <c r="R938" s="216"/>
      <c r="S938" s="216"/>
      <c r="T938" s="216"/>
      <c r="U938" s="216"/>
      <c r="V938" s="216"/>
      <c r="W938" s="216"/>
      <c r="X938" s="216"/>
      <c r="Y938" s="216"/>
      <c r="Z938" s="216"/>
      <c r="AA938" s="216"/>
      <c r="AB938" s="216"/>
      <c r="AC938" s="216"/>
      <c r="AD938" s="216"/>
      <c r="AE938" s="216"/>
      <c r="AF938" s="216"/>
      <c r="AG938" s="216"/>
      <c r="AH938" s="216"/>
      <c r="AI938" s="216"/>
      <c r="AJ938" s="216"/>
      <c r="AK938" s="216"/>
      <c r="AL938" s="216"/>
      <c r="AM938" s="216"/>
      <c r="AN938" s="216"/>
      <c r="AO938" s="216"/>
      <c r="AP938" s="216"/>
      <c r="AQ938" s="216"/>
      <c r="AR938" s="216"/>
      <c r="AS938" s="216"/>
      <c r="AT938" s="216"/>
      <c r="AU938" s="216"/>
      <c r="AV938" s="216"/>
      <c r="AW938" s="216"/>
      <c r="AX938" s="216"/>
      <c r="AY938" s="216"/>
      <c r="AZ938" s="216"/>
      <c r="BA938" s="216"/>
      <c r="BB938" s="216"/>
      <c r="BC938" s="216"/>
      <c r="BD938" s="216"/>
      <c r="BE938" s="216"/>
      <c r="BF938" s="216"/>
      <c r="BG938" s="216"/>
      <c r="BH938" s="216"/>
      <c r="BI938" s="216"/>
      <c r="BJ938" s="216"/>
      <c r="BK938" s="216"/>
      <c r="BL938" s="216"/>
      <c r="BM938" s="216"/>
      <c r="BN938" s="216"/>
      <c r="BO938" s="216"/>
      <c r="BP938" s="216"/>
      <c r="BQ938" s="216"/>
      <c r="BR938" s="216"/>
      <c r="BS938" s="216"/>
      <c r="BT938" s="216"/>
      <c r="BU938" s="216"/>
      <c r="BV938" s="216"/>
      <c r="BW938" s="216"/>
      <c r="BX938" s="216"/>
      <c r="BY938" s="216"/>
      <c r="BZ938" s="216"/>
      <c r="CA938" s="216"/>
      <c r="CB938" s="216"/>
      <c r="CC938" s="216"/>
      <c r="CD938" s="216"/>
      <c r="CE938" s="216"/>
      <c r="CF938" s="216"/>
      <c r="CG938" s="216"/>
      <c r="CH938" s="216"/>
      <c r="CI938" s="216"/>
      <c r="CJ938" s="216"/>
      <c r="CK938" s="216"/>
      <c r="CL938" s="216"/>
      <c r="CM938" s="216"/>
      <c r="CN938" s="216"/>
      <c r="CO938" s="216"/>
      <c r="CP938" s="216"/>
      <c r="CQ938" s="216"/>
      <c r="CR938" s="216"/>
      <c r="CS938" s="216"/>
      <c r="CT938" s="216"/>
      <c r="CU938" s="216"/>
      <c r="CV938" s="216"/>
      <c r="CW938" s="216"/>
      <c r="CX938" s="216"/>
      <c r="CY938" s="216"/>
      <c r="CZ938" s="216"/>
      <c r="DA938" s="216"/>
      <c r="DB938" s="216"/>
      <c r="DC938" s="216"/>
      <c r="DD938" s="216"/>
      <c r="DE938" s="216"/>
      <c r="DF938" s="216"/>
      <c r="DG938" s="216"/>
      <c r="DH938" s="216"/>
      <c r="DI938" s="216"/>
      <c r="DJ938" s="216"/>
      <c r="DK938" s="216"/>
    </row>
    <row r="939" spans="1:115" s="50" customFormat="1" ht="25.5">
      <c r="A939" s="232">
        <v>17</v>
      </c>
      <c r="C939" s="13" t="s">
        <v>7466</v>
      </c>
      <c r="D939" s="13" t="s">
        <v>7467</v>
      </c>
      <c r="E939" s="13" t="s">
        <v>7468</v>
      </c>
      <c r="F939" s="13" t="s">
        <v>7469</v>
      </c>
      <c r="G939" s="12" t="s">
        <v>41</v>
      </c>
      <c r="H939" s="277">
        <v>20000</v>
      </c>
      <c r="I939" s="278">
        <v>0</v>
      </c>
      <c r="J939" s="278">
        <v>0</v>
      </c>
      <c r="K939" s="99">
        <v>42300</v>
      </c>
      <c r="L939" s="13" t="s">
        <v>7470</v>
      </c>
      <c r="N939" s="216"/>
      <c r="O939" s="216"/>
      <c r="P939" s="216"/>
      <c r="Q939" s="216"/>
      <c r="R939" s="216"/>
      <c r="S939" s="216"/>
      <c r="T939" s="216"/>
      <c r="U939" s="216"/>
      <c r="V939" s="216"/>
      <c r="W939" s="216"/>
      <c r="X939" s="216"/>
      <c r="Y939" s="216"/>
      <c r="Z939" s="216"/>
      <c r="AA939" s="216"/>
      <c r="AB939" s="216"/>
      <c r="AC939" s="216"/>
      <c r="AD939" s="216"/>
      <c r="AE939" s="216"/>
      <c r="AF939" s="216"/>
      <c r="AG939" s="216"/>
      <c r="AH939" s="216"/>
      <c r="AI939" s="216"/>
      <c r="AJ939" s="216"/>
      <c r="AK939" s="216"/>
      <c r="AL939" s="216"/>
      <c r="AM939" s="216"/>
      <c r="AN939" s="216"/>
      <c r="AO939" s="216"/>
      <c r="AP939" s="216"/>
      <c r="AQ939" s="216"/>
      <c r="AR939" s="216"/>
      <c r="AS939" s="216"/>
      <c r="AT939" s="216"/>
      <c r="AU939" s="216"/>
      <c r="AV939" s="216"/>
      <c r="AW939" s="216"/>
      <c r="AX939" s="216"/>
      <c r="AY939" s="216"/>
      <c r="AZ939" s="216"/>
      <c r="BA939" s="216"/>
      <c r="BB939" s="216"/>
      <c r="BC939" s="216"/>
      <c r="BD939" s="216"/>
      <c r="BE939" s="216"/>
      <c r="BF939" s="216"/>
      <c r="BG939" s="216"/>
      <c r="BH939" s="216"/>
      <c r="BI939" s="216"/>
      <c r="BJ939" s="216"/>
      <c r="BK939" s="216"/>
      <c r="BL939" s="216"/>
      <c r="BM939" s="216"/>
      <c r="BN939" s="216"/>
      <c r="BO939" s="216"/>
      <c r="BP939" s="216"/>
      <c r="BQ939" s="216"/>
      <c r="BR939" s="216"/>
      <c r="BS939" s="216"/>
      <c r="BT939" s="216"/>
      <c r="BU939" s="216"/>
      <c r="BV939" s="216"/>
      <c r="BW939" s="216"/>
      <c r="BX939" s="216"/>
      <c r="BY939" s="216"/>
      <c r="BZ939" s="216"/>
      <c r="CA939" s="216"/>
      <c r="CB939" s="216"/>
      <c r="CC939" s="216"/>
      <c r="CD939" s="216"/>
      <c r="CE939" s="216"/>
      <c r="CF939" s="216"/>
      <c r="CG939" s="216"/>
      <c r="CH939" s="216"/>
      <c r="CI939" s="216"/>
      <c r="CJ939" s="216"/>
      <c r="CK939" s="216"/>
      <c r="CL939" s="216"/>
      <c r="CM939" s="216"/>
      <c r="CN939" s="216"/>
      <c r="CO939" s="216"/>
      <c r="CP939" s="216"/>
      <c r="CQ939" s="216"/>
      <c r="CR939" s="216"/>
      <c r="CS939" s="216"/>
      <c r="CT939" s="216"/>
      <c r="CU939" s="216"/>
      <c r="CV939" s="216"/>
      <c r="CW939" s="216"/>
      <c r="CX939" s="216"/>
      <c r="CY939" s="216"/>
      <c r="CZ939" s="216"/>
      <c r="DA939" s="216"/>
      <c r="DB939" s="216"/>
      <c r="DC939" s="216"/>
      <c r="DD939" s="216"/>
      <c r="DE939" s="216"/>
      <c r="DF939" s="216"/>
      <c r="DG939" s="216"/>
      <c r="DH939" s="216"/>
      <c r="DI939" s="216"/>
      <c r="DJ939" s="216"/>
      <c r="DK939" s="216"/>
    </row>
    <row r="940" spans="1:115" s="50" customFormat="1" ht="25.5">
      <c r="A940" s="232">
        <v>18</v>
      </c>
      <c r="C940" s="13" t="s">
        <v>7414</v>
      </c>
      <c r="D940" s="13" t="s">
        <v>7415</v>
      </c>
      <c r="E940" s="13" t="s">
        <v>7471</v>
      </c>
      <c r="F940" s="13" t="s">
        <v>7472</v>
      </c>
      <c r="G940" s="12" t="s">
        <v>41</v>
      </c>
      <c r="H940" s="277">
        <v>400</v>
      </c>
      <c r="I940" s="278">
        <v>0</v>
      </c>
      <c r="J940" s="278">
        <v>0</v>
      </c>
      <c r="K940" s="99">
        <v>42300</v>
      </c>
      <c r="L940" s="13" t="s">
        <v>7473</v>
      </c>
      <c r="N940" s="216"/>
      <c r="O940" s="216"/>
      <c r="P940" s="216"/>
      <c r="Q940" s="216"/>
      <c r="R940" s="216"/>
      <c r="S940" s="216"/>
      <c r="T940" s="216"/>
      <c r="U940" s="216"/>
      <c r="V940" s="216"/>
      <c r="W940" s="216"/>
      <c r="X940" s="216"/>
      <c r="Y940" s="216"/>
      <c r="Z940" s="216"/>
      <c r="AA940" s="216"/>
      <c r="AB940" s="216"/>
      <c r="AC940" s="216"/>
      <c r="AD940" s="216"/>
      <c r="AE940" s="216"/>
      <c r="AF940" s="216"/>
      <c r="AG940" s="216"/>
      <c r="AH940" s="216"/>
      <c r="AI940" s="216"/>
      <c r="AJ940" s="216"/>
      <c r="AK940" s="216"/>
      <c r="AL940" s="216"/>
      <c r="AM940" s="216"/>
      <c r="AN940" s="216"/>
      <c r="AO940" s="216"/>
      <c r="AP940" s="216"/>
      <c r="AQ940" s="216"/>
      <c r="AR940" s="216"/>
      <c r="AS940" s="216"/>
      <c r="AT940" s="216"/>
      <c r="AU940" s="216"/>
      <c r="AV940" s="216"/>
      <c r="AW940" s="216"/>
      <c r="AX940" s="216"/>
      <c r="AY940" s="216"/>
      <c r="AZ940" s="216"/>
      <c r="BA940" s="216"/>
      <c r="BB940" s="216"/>
      <c r="BC940" s="216"/>
      <c r="BD940" s="216"/>
      <c r="BE940" s="216"/>
      <c r="BF940" s="216"/>
      <c r="BG940" s="216"/>
      <c r="BH940" s="216"/>
      <c r="BI940" s="216"/>
      <c r="BJ940" s="216"/>
      <c r="BK940" s="216"/>
      <c r="BL940" s="216"/>
      <c r="BM940" s="216"/>
      <c r="BN940" s="216"/>
      <c r="BO940" s="216"/>
      <c r="BP940" s="216"/>
      <c r="BQ940" s="216"/>
      <c r="BR940" s="216"/>
      <c r="BS940" s="216"/>
      <c r="BT940" s="216"/>
      <c r="BU940" s="216"/>
      <c r="BV940" s="216"/>
      <c r="BW940" s="216"/>
      <c r="BX940" s="216"/>
      <c r="BY940" s="216"/>
      <c r="BZ940" s="216"/>
      <c r="CA940" s="216"/>
      <c r="CB940" s="216"/>
      <c r="CC940" s="216"/>
      <c r="CD940" s="216"/>
      <c r="CE940" s="216"/>
      <c r="CF940" s="216"/>
      <c r="CG940" s="216"/>
      <c r="CH940" s="216"/>
      <c r="CI940" s="216"/>
      <c r="CJ940" s="216"/>
      <c r="CK940" s="216"/>
      <c r="CL940" s="216"/>
      <c r="CM940" s="216"/>
      <c r="CN940" s="216"/>
      <c r="CO940" s="216"/>
      <c r="CP940" s="216"/>
      <c r="CQ940" s="216"/>
      <c r="CR940" s="216"/>
      <c r="CS940" s="216"/>
      <c r="CT940" s="216"/>
      <c r="CU940" s="216"/>
      <c r="CV940" s="216"/>
      <c r="CW940" s="216"/>
      <c r="CX940" s="216"/>
      <c r="CY940" s="216"/>
      <c r="CZ940" s="216"/>
      <c r="DA940" s="216"/>
      <c r="DB940" s="216"/>
      <c r="DC940" s="216"/>
      <c r="DD940" s="216"/>
      <c r="DE940" s="216"/>
      <c r="DF940" s="216"/>
      <c r="DG940" s="216"/>
      <c r="DH940" s="216"/>
      <c r="DI940" s="216"/>
      <c r="DJ940" s="216"/>
      <c r="DK940" s="216"/>
    </row>
    <row r="941" spans="1:115" s="50" customFormat="1" ht="25.5">
      <c r="A941" s="232">
        <v>19</v>
      </c>
      <c r="C941" s="13" t="s">
        <v>7474</v>
      </c>
      <c r="D941" s="13" t="s">
        <v>7467</v>
      </c>
      <c r="E941" s="13" t="s">
        <v>7475</v>
      </c>
      <c r="F941" s="13" t="s">
        <v>7476</v>
      </c>
      <c r="G941" s="12" t="s">
        <v>41</v>
      </c>
      <c r="H941" s="277">
        <v>200</v>
      </c>
      <c r="I941" s="278">
        <v>0</v>
      </c>
      <c r="J941" s="278">
        <v>0</v>
      </c>
      <c r="K941" s="99">
        <v>42300</v>
      </c>
      <c r="L941" s="13" t="s">
        <v>7477</v>
      </c>
      <c r="N941" s="216"/>
      <c r="O941" s="216"/>
      <c r="P941" s="216"/>
      <c r="Q941" s="216"/>
      <c r="R941" s="216"/>
      <c r="S941" s="216"/>
      <c r="T941" s="216"/>
      <c r="U941" s="216"/>
      <c r="V941" s="216"/>
      <c r="W941" s="216"/>
      <c r="X941" s="216"/>
      <c r="Y941" s="216"/>
      <c r="Z941" s="216"/>
      <c r="AA941" s="216"/>
      <c r="AB941" s="216"/>
      <c r="AC941" s="216"/>
      <c r="AD941" s="216"/>
      <c r="AE941" s="216"/>
      <c r="AF941" s="216"/>
      <c r="AG941" s="216"/>
      <c r="AH941" s="216"/>
      <c r="AI941" s="216"/>
      <c r="AJ941" s="216"/>
      <c r="AK941" s="216"/>
      <c r="AL941" s="216"/>
      <c r="AM941" s="216"/>
      <c r="AN941" s="216"/>
      <c r="AO941" s="216"/>
      <c r="AP941" s="216"/>
      <c r="AQ941" s="216"/>
      <c r="AR941" s="216"/>
      <c r="AS941" s="216"/>
      <c r="AT941" s="216"/>
      <c r="AU941" s="216"/>
      <c r="AV941" s="216"/>
      <c r="AW941" s="216"/>
      <c r="AX941" s="216"/>
      <c r="AY941" s="216"/>
      <c r="AZ941" s="216"/>
      <c r="BA941" s="216"/>
      <c r="BB941" s="216"/>
      <c r="BC941" s="216"/>
      <c r="BD941" s="216"/>
      <c r="BE941" s="216"/>
      <c r="BF941" s="216"/>
      <c r="BG941" s="216"/>
      <c r="BH941" s="216"/>
      <c r="BI941" s="216"/>
      <c r="BJ941" s="216"/>
      <c r="BK941" s="216"/>
      <c r="BL941" s="216"/>
      <c r="BM941" s="216"/>
      <c r="BN941" s="216"/>
      <c r="BO941" s="216"/>
      <c r="BP941" s="216"/>
      <c r="BQ941" s="216"/>
      <c r="BR941" s="216"/>
      <c r="BS941" s="216"/>
      <c r="BT941" s="216"/>
      <c r="BU941" s="216"/>
      <c r="BV941" s="216"/>
      <c r="BW941" s="216"/>
      <c r="BX941" s="216"/>
      <c r="BY941" s="216"/>
      <c r="BZ941" s="216"/>
      <c r="CA941" s="216"/>
      <c r="CB941" s="216"/>
      <c r="CC941" s="216"/>
      <c r="CD941" s="216"/>
      <c r="CE941" s="216"/>
      <c r="CF941" s="216"/>
      <c r="CG941" s="216"/>
      <c r="CH941" s="216"/>
      <c r="CI941" s="216"/>
      <c r="CJ941" s="216"/>
      <c r="CK941" s="216"/>
      <c r="CL941" s="216"/>
      <c r="CM941" s="216"/>
      <c r="CN941" s="216"/>
      <c r="CO941" s="216"/>
      <c r="CP941" s="216"/>
      <c r="CQ941" s="216"/>
      <c r="CR941" s="216"/>
      <c r="CS941" s="216"/>
      <c r="CT941" s="216"/>
      <c r="CU941" s="216"/>
      <c r="CV941" s="216"/>
      <c r="CW941" s="216"/>
      <c r="CX941" s="216"/>
      <c r="CY941" s="216"/>
      <c r="CZ941" s="216"/>
      <c r="DA941" s="216"/>
      <c r="DB941" s="216"/>
      <c r="DC941" s="216"/>
      <c r="DD941" s="216"/>
      <c r="DE941" s="216"/>
      <c r="DF941" s="216"/>
      <c r="DG941" s="216"/>
      <c r="DH941" s="216"/>
      <c r="DI941" s="216"/>
      <c r="DJ941" s="216"/>
      <c r="DK941" s="216"/>
    </row>
    <row r="942" spans="1:115" s="50" customFormat="1" ht="25.5">
      <c r="A942" s="232"/>
      <c r="C942" s="13" t="s">
        <v>7478</v>
      </c>
      <c r="D942" s="13" t="s">
        <v>7479</v>
      </c>
      <c r="E942" s="13" t="s">
        <v>7475</v>
      </c>
      <c r="F942" s="13" t="s">
        <v>7476</v>
      </c>
      <c r="G942" s="12" t="s">
        <v>41</v>
      </c>
      <c r="H942" s="277">
        <v>1000</v>
      </c>
      <c r="I942" s="278">
        <v>0</v>
      </c>
      <c r="J942" s="278">
        <v>0</v>
      </c>
      <c r="K942" s="99">
        <v>42300</v>
      </c>
      <c r="L942" s="13" t="s">
        <v>7477</v>
      </c>
      <c r="N942" s="216"/>
      <c r="O942" s="216"/>
      <c r="P942" s="216"/>
      <c r="Q942" s="216"/>
      <c r="R942" s="216"/>
      <c r="S942" s="216"/>
      <c r="T942" s="216"/>
      <c r="U942" s="216"/>
      <c r="V942" s="216"/>
      <c r="W942" s="216"/>
      <c r="X942" s="216"/>
      <c r="Y942" s="216"/>
      <c r="Z942" s="216"/>
      <c r="AA942" s="216"/>
      <c r="AB942" s="216"/>
      <c r="AC942" s="216"/>
      <c r="AD942" s="216"/>
      <c r="AE942" s="216"/>
      <c r="AF942" s="216"/>
      <c r="AG942" s="216"/>
      <c r="AH942" s="216"/>
      <c r="AI942" s="216"/>
      <c r="AJ942" s="216"/>
      <c r="AK942" s="216"/>
      <c r="AL942" s="216"/>
      <c r="AM942" s="216"/>
      <c r="AN942" s="216"/>
      <c r="AO942" s="216"/>
      <c r="AP942" s="216"/>
      <c r="AQ942" s="216"/>
      <c r="AR942" s="216"/>
      <c r="AS942" s="216"/>
      <c r="AT942" s="216"/>
      <c r="AU942" s="216"/>
      <c r="AV942" s="216"/>
      <c r="AW942" s="216"/>
      <c r="AX942" s="216"/>
      <c r="AY942" s="216"/>
      <c r="AZ942" s="216"/>
      <c r="BA942" s="216"/>
      <c r="BB942" s="216"/>
      <c r="BC942" s="216"/>
      <c r="BD942" s="216"/>
      <c r="BE942" s="216"/>
      <c r="BF942" s="216"/>
      <c r="BG942" s="216"/>
      <c r="BH942" s="216"/>
      <c r="BI942" s="216"/>
      <c r="BJ942" s="216"/>
      <c r="BK942" s="216"/>
      <c r="BL942" s="216"/>
      <c r="BM942" s="216"/>
      <c r="BN942" s="216"/>
      <c r="BO942" s="216"/>
      <c r="BP942" s="216"/>
      <c r="BQ942" s="216"/>
      <c r="BR942" s="216"/>
      <c r="BS942" s="216"/>
      <c r="BT942" s="216"/>
      <c r="BU942" s="216"/>
      <c r="BV942" s="216"/>
      <c r="BW942" s="216"/>
      <c r="BX942" s="216"/>
      <c r="BY942" s="216"/>
      <c r="BZ942" s="216"/>
      <c r="CA942" s="216"/>
      <c r="CB942" s="216"/>
      <c r="CC942" s="216"/>
      <c r="CD942" s="216"/>
      <c r="CE942" s="216"/>
      <c r="CF942" s="216"/>
      <c r="CG942" s="216"/>
      <c r="CH942" s="216"/>
      <c r="CI942" s="216"/>
      <c r="CJ942" s="216"/>
      <c r="CK942" s="216"/>
      <c r="CL942" s="216"/>
      <c r="CM942" s="216"/>
      <c r="CN942" s="216"/>
      <c r="CO942" s="216"/>
      <c r="CP942" s="216"/>
      <c r="CQ942" s="216"/>
      <c r="CR942" s="216"/>
      <c r="CS942" s="216"/>
      <c r="CT942" s="216"/>
      <c r="CU942" s="216"/>
      <c r="CV942" s="216"/>
      <c r="CW942" s="216"/>
      <c r="CX942" s="216"/>
      <c r="CY942" s="216"/>
      <c r="CZ942" s="216"/>
      <c r="DA942" s="216"/>
      <c r="DB942" s="216"/>
      <c r="DC942" s="216"/>
      <c r="DD942" s="216"/>
      <c r="DE942" s="216"/>
      <c r="DF942" s="216"/>
      <c r="DG942" s="216"/>
      <c r="DH942" s="216"/>
      <c r="DI942" s="216"/>
      <c r="DJ942" s="216"/>
      <c r="DK942" s="216"/>
    </row>
    <row r="943" spans="1:115" s="50" customFormat="1" ht="25.5">
      <c r="A943" s="232">
        <v>20</v>
      </c>
      <c r="C943" s="13" t="s">
        <v>7480</v>
      </c>
      <c r="D943" s="13" t="s">
        <v>7424</v>
      </c>
      <c r="E943" s="13" t="s">
        <v>7481</v>
      </c>
      <c r="F943" s="13" t="s">
        <v>7482</v>
      </c>
      <c r="G943" s="12" t="s">
        <v>41</v>
      </c>
      <c r="H943" s="277">
        <v>1409</v>
      </c>
      <c r="I943" s="278">
        <v>0</v>
      </c>
      <c r="J943" s="278">
        <v>0</v>
      </c>
      <c r="K943" s="99" t="s">
        <v>7483</v>
      </c>
      <c r="L943" s="13" t="s">
        <v>7484</v>
      </c>
      <c r="N943" s="216"/>
      <c r="O943" s="216"/>
      <c r="P943" s="216"/>
      <c r="Q943" s="216"/>
      <c r="R943" s="216"/>
      <c r="S943" s="216"/>
      <c r="T943" s="216"/>
      <c r="U943" s="216"/>
      <c r="V943" s="216"/>
      <c r="W943" s="216"/>
      <c r="X943" s="216"/>
      <c r="Y943" s="216"/>
      <c r="Z943" s="216"/>
      <c r="AA943" s="216"/>
      <c r="AB943" s="216"/>
      <c r="AC943" s="216"/>
      <c r="AD943" s="216"/>
      <c r="AE943" s="216"/>
      <c r="AF943" s="216"/>
      <c r="AG943" s="216"/>
      <c r="AH943" s="216"/>
      <c r="AI943" s="216"/>
      <c r="AJ943" s="216"/>
      <c r="AK943" s="216"/>
      <c r="AL943" s="216"/>
      <c r="AM943" s="216"/>
      <c r="AN943" s="216"/>
      <c r="AO943" s="216"/>
      <c r="AP943" s="216"/>
      <c r="AQ943" s="216"/>
      <c r="AR943" s="216"/>
      <c r="AS943" s="216"/>
      <c r="AT943" s="216"/>
      <c r="AU943" s="216"/>
      <c r="AV943" s="216"/>
      <c r="AW943" s="216"/>
      <c r="AX943" s="216"/>
      <c r="AY943" s="216"/>
      <c r="AZ943" s="216"/>
      <c r="BA943" s="216"/>
      <c r="BB943" s="216"/>
      <c r="BC943" s="216"/>
      <c r="BD943" s="216"/>
      <c r="BE943" s="216"/>
      <c r="BF943" s="216"/>
      <c r="BG943" s="216"/>
      <c r="BH943" s="216"/>
      <c r="BI943" s="216"/>
      <c r="BJ943" s="216"/>
      <c r="BK943" s="216"/>
      <c r="BL943" s="216"/>
      <c r="BM943" s="216"/>
      <c r="BN943" s="216"/>
      <c r="BO943" s="216"/>
      <c r="BP943" s="216"/>
      <c r="BQ943" s="216"/>
      <c r="BR943" s="216"/>
      <c r="BS943" s="216"/>
      <c r="BT943" s="216"/>
      <c r="BU943" s="216"/>
      <c r="BV943" s="216"/>
      <c r="BW943" s="216"/>
      <c r="BX943" s="216"/>
      <c r="BY943" s="216"/>
      <c r="BZ943" s="216"/>
      <c r="CA943" s="216"/>
      <c r="CB943" s="216"/>
      <c r="CC943" s="216"/>
      <c r="CD943" s="216"/>
      <c r="CE943" s="216"/>
      <c r="CF943" s="216"/>
      <c r="CG943" s="216"/>
      <c r="CH943" s="216"/>
      <c r="CI943" s="216"/>
      <c r="CJ943" s="216"/>
      <c r="CK943" s="216"/>
      <c r="CL943" s="216"/>
      <c r="CM943" s="216"/>
      <c r="CN943" s="216"/>
      <c r="CO943" s="216"/>
      <c r="CP943" s="216"/>
      <c r="CQ943" s="216"/>
      <c r="CR943" s="216"/>
      <c r="CS943" s="216"/>
      <c r="CT943" s="216"/>
      <c r="CU943" s="216"/>
      <c r="CV943" s="216"/>
      <c r="CW943" s="216"/>
      <c r="CX943" s="216"/>
      <c r="CY943" s="216"/>
      <c r="CZ943" s="216"/>
      <c r="DA943" s="216"/>
      <c r="DB943" s="216"/>
      <c r="DC943" s="216"/>
      <c r="DD943" s="216"/>
      <c r="DE943" s="216"/>
      <c r="DF943" s="216"/>
      <c r="DG943" s="216"/>
      <c r="DH943" s="216"/>
      <c r="DI943" s="216"/>
      <c r="DJ943" s="216"/>
      <c r="DK943" s="216"/>
    </row>
    <row r="944" spans="1:115" s="50" customFormat="1" ht="25.5">
      <c r="A944" s="232">
        <v>21</v>
      </c>
      <c r="C944" s="13" t="s">
        <v>7485</v>
      </c>
      <c r="D944" s="13" t="s">
        <v>7415</v>
      </c>
      <c r="E944" s="13" t="s">
        <v>7486</v>
      </c>
      <c r="F944" s="13" t="s">
        <v>7487</v>
      </c>
      <c r="G944" s="12" t="s">
        <v>41</v>
      </c>
      <c r="H944" s="277">
        <v>4000</v>
      </c>
      <c r="I944" s="279">
        <v>0</v>
      </c>
      <c r="J944" s="279">
        <v>0</v>
      </c>
      <c r="K944" s="99">
        <v>42300</v>
      </c>
      <c r="L944" s="13" t="s">
        <v>7488</v>
      </c>
      <c r="M944" s="217"/>
      <c r="N944" s="216"/>
      <c r="O944" s="216"/>
      <c r="P944" s="216"/>
      <c r="Q944" s="216"/>
      <c r="R944" s="216"/>
      <c r="S944" s="216"/>
      <c r="T944" s="216"/>
      <c r="U944" s="216"/>
      <c r="V944" s="216"/>
      <c r="W944" s="216"/>
      <c r="X944" s="216"/>
      <c r="Y944" s="216"/>
      <c r="Z944" s="216"/>
      <c r="AA944" s="216"/>
      <c r="AB944" s="216"/>
      <c r="AC944" s="216"/>
      <c r="AD944" s="216"/>
      <c r="AE944" s="216"/>
      <c r="AF944" s="216"/>
      <c r="AG944" s="216"/>
      <c r="AH944" s="216"/>
      <c r="AI944" s="216"/>
      <c r="AJ944" s="216"/>
      <c r="AK944" s="216"/>
      <c r="AL944" s="216"/>
      <c r="AM944" s="216"/>
      <c r="AN944" s="216"/>
      <c r="AO944" s="216"/>
      <c r="AP944" s="216"/>
      <c r="AQ944" s="216"/>
      <c r="AR944" s="216"/>
      <c r="AS944" s="216"/>
      <c r="AT944" s="216"/>
      <c r="AU944" s="216"/>
      <c r="AV944" s="216"/>
      <c r="AW944" s="216"/>
      <c r="AX944" s="216"/>
      <c r="AY944" s="216"/>
      <c r="AZ944" s="216"/>
      <c r="BA944" s="216"/>
      <c r="BB944" s="216"/>
      <c r="BC944" s="216"/>
      <c r="BD944" s="216"/>
      <c r="BE944" s="216"/>
      <c r="BF944" s="216"/>
      <c r="BG944" s="216"/>
      <c r="BH944" s="216"/>
      <c r="BI944" s="216"/>
      <c r="BJ944" s="216"/>
      <c r="BK944" s="216"/>
      <c r="BL944" s="216"/>
      <c r="BM944" s="216"/>
      <c r="BN944" s="216"/>
      <c r="BO944" s="216"/>
      <c r="BP944" s="216"/>
      <c r="BQ944" s="216"/>
      <c r="BR944" s="216"/>
      <c r="BS944" s="216"/>
      <c r="BT944" s="216"/>
      <c r="BU944" s="216"/>
      <c r="BV944" s="216"/>
      <c r="BW944" s="216"/>
      <c r="BX944" s="216"/>
      <c r="BY944" s="216"/>
      <c r="BZ944" s="216"/>
      <c r="CA944" s="216"/>
      <c r="CB944" s="216"/>
      <c r="CC944" s="216"/>
      <c r="CD944" s="216"/>
      <c r="CE944" s="216"/>
      <c r="CF944" s="216"/>
      <c r="CG944" s="216"/>
      <c r="CH944" s="216"/>
      <c r="CI944" s="216"/>
      <c r="CJ944" s="216"/>
      <c r="CK944" s="216"/>
      <c r="CL944" s="216"/>
      <c r="CM944" s="216"/>
      <c r="CN944" s="216"/>
      <c r="CO944" s="216"/>
      <c r="CP944" s="216"/>
      <c r="CQ944" s="216"/>
      <c r="CR944" s="216"/>
      <c r="CS944" s="216"/>
      <c r="CT944" s="216"/>
      <c r="CU944" s="216"/>
      <c r="CV944" s="216"/>
      <c r="CW944" s="216"/>
      <c r="CX944" s="216"/>
      <c r="CY944" s="216"/>
      <c r="CZ944" s="216"/>
      <c r="DA944" s="216"/>
      <c r="DB944" s="216"/>
      <c r="DC944" s="216"/>
      <c r="DD944" s="216"/>
      <c r="DE944" s="216"/>
      <c r="DF944" s="216"/>
      <c r="DG944" s="216"/>
      <c r="DH944" s="216"/>
      <c r="DI944" s="216"/>
      <c r="DJ944" s="216"/>
      <c r="DK944" s="216"/>
    </row>
    <row r="945" spans="1:115" s="50" customFormat="1" ht="25.5">
      <c r="A945" s="232">
        <v>22</v>
      </c>
      <c r="C945" s="50" t="s">
        <v>7489</v>
      </c>
      <c r="D945" s="50" t="s">
        <v>7424</v>
      </c>
      <c r="E945" s="50" t="s">
        <v>7490</v>
      </c>
      <c r="F945" s="50" t="s">
        <v>7491</v>
      </c>
      <c r="G945" s="12" t="s">
        <v>41</v>
      </c>
      <c r="H945" s="278">
        <v>200</v>
      </c>
      <c r="I945" s="280">
        <v>0</v>
      </c>
      <c r="J945" s="280">
        <v>0</v>
      </c>
      <c r="K945" s="56">
        <v>42408</v>
      </c>
      <c r="L945" s="50" t="s">
        <v>7492</v>
      </c>
      <c r="N945" s="216"/>
      <c r="O945" s="216"/>
      <c r="P945" s="216"/>
      <c r="Q945" s="216"/>
      <c r="R945" s="216"/>
      <c r="S945" s="216"/>
      <c r="T945" s="216"/>
      <c r="U945" s="216"/>
      <c r="V945" s="216"/>
      <c r="W945" s="216"/>
      <c r="X945" s="216"/>
      <c r="Y945" s="216"/>
      <c r="Z945" s="216"/>
      <c r="AA945" s="216"/>
      <c r="AB945" s="216"/>
      <c r="AC945" s="216"/>
      <c r="AD945" s="216"/>
      <c r="AE945" s="216"/>
      <c r="AF945" s="216"/>
      <c r="AG945" s="216"/>
      <c r="AH945" s="216"/>
      <c r="AI945" s="216"/>
      <c r="AJ945" s="216"/>
      <c r="AK945" s="216"/>
      <c r="AL945" s="216"/>
      <c r="AM945" s="216"/>
      <c r="AN945" s="216"/>
      <c r="AO945" s="216"/>
      <c r="AP945" s="216"/>
      <c r="AQ945" s="216"/>
      <c r="AR945" s="216"/>
      <c r="AS945" s="216"/>
      <c r="AT945" s="216"/>
      <c r="AU945" s="216"/>
      <c r="AV945" s="216"/>
      <c r="AW945" s="216"/>
      <c r="AX945" s="216"/>
      <c r="AY945" s="216"/>
      <c r="AZ945" s="216"/>
      <c r="BA945" s="216"/>
      <c r="BB945" s="216"/>
      <c r="BC945" s="216"/>
      <c r="BD945" s="216"/>
      <c r="BE945" s="216"/>
      <c r="BF945" s="216"/>
      <c r="BG945" s="216"/>
      <c r="BH945" s="216"/>
      <c r="BI945" s="216"/>
      <c r="BJ945" s="216"/>
      <c r="BK945" s="216"/>
      <c r="BL945" s="216"/>
      <c r="BM945" s="216"/>
      <c r="BN945" s="216"/>
      <c r="BO945" s="216"/>
      <c r="BP945" s="216"/>
      <c r="BQ945" s="216"/>
      <c r="BR945" s="216"/>
      <c r="BS945" s="216"/>
      <c r="BT945" s="216"/>
      <c r="BU945" s="216"/>
      <c r="BV945" s="216"/>
      <c r="BW945" s="216"/>
      <c r="BX945" s="216"/>
      <c r="BY945" s="216"/>
      <c r="BZ945" s="216"/>
      <c r="CA945" s="216"/>
      <c r="CB945" s="216"/>
      <c r="CC945" s="216"/>
      <c r="CD945" s="216"/>
      <c r="CE945" s="216"/>
      <c r="CF945" s="216"/>
      <c r="CG945" s="216"/>
      <c r="CH945" s="216"/>
      <c r="CI945" s="216"/>
      <c r="CJ945" s="216"/>
      <c r="CK945" s="216"/>
      <c r="CL945" s="216"/>
      <c r="CM945" s="216"/>
      <c r="CN945" s="216"/>
      <c r="CO945" s="216"/>
      <c r="CP945" s="216"/>
      <c r="CQ945" s="216"/>
      <c r="CR945" s="216"/>
      <c r="CS945" s="216"/>
      <c r="CT945" s="216"/>
      <c r="CU945" s="216"/>
      <c r="CV945" s="216"/>
      <c r="CW945" s="216"/>
      <c r="CX945" s="216"/>
      <c r="CY945" s="216"/>
      <c r="CZ945" s="216"/>
      <c r="DA945" s="216"/>
      <c r="DB945" s="216"/>
      <c r="DC945" s="216"/>
      <c r="DD945" s="216"/>
      <c r="DE945" s="216"/>
      <c r="DF945" s="216"/>
      <c r="DG945" s="216"/>
      <c r="DH945" s="216"/>
      <c r="DI945" s="216"/>
      <c r="DJ945" s="216"/>
      <c r="DK945" s="216"/>
    </row>
    <row r="946" spans="1:115" s="50" customFormat="1" ht="25.5">
      <c r="A946" s="232">
        <v>23</v>
      </c>
      <c r="C946" s="50" t="s">
        <v>7493</v>
      </c>
      <c r="D946" s="50" t="s">
        <v>7402</v>
      </c>
      <c r="E946" s="50" t="s">
        <v>7494</v>
      </c>
      <c r="F946" s="50" t="s">
        <v>7495</v>
      </c>
      <c r="G946" s="12" t="s">
        <v>41</v>
      </c>
      <c r="H946" s="278">
        <v>2325</v>
      </c>
      <c r="I946" s="280">
        <v>0</v>
      </c>
      <c r="J946" s="280">
        <v>0</v>
      </c>
      <c r="K946" s="56">
        <v>42468</v>
      </c>
      <c r="L946" s="50" t="s">
        <v>7496</v>
      </c>
      <c r="N946" s="216"/>
      <c r="O946" s="216"/>
      <c r="P946" s="216"/>
      <c r="Q946" s="216"/>
      <c r="R946" s="216"/>
      <c r="S946" s="216"/>
      <c r="T946" s="216"/>
      <c r="U946" s="216"/>
      <c r="V946" s="216"/>
      <c r="W946" s="216"/>
      <c r="X946" s="216"/>
      <c r="Y946" s="216"/>
      <c r="Z946" s="216"/>
      <c r="AA946" s="216"/>
      <c r="AB946" s="216"/>
      <c r="AC946" s="216"/>
      <c r="AD946" s="216"/>
      <c r="AE946" s="216"/>
      <c r="AF946" s="216"/>
      <c r="AG946" s="216"/>
      <c r="AH946" s="216"/>
      <c r="AI946" s="216"/>
      <c r="AJ946" s="216"/>
      <c r="AK946" s="216"/>
      <c r="AL946" s="216"/>
      <c r="AM946" s="216"/>
      <c r="AN946" s="216"/>
      <c r="AO946" s="216"/>
      <c r="AP946" s="216"/>
      <c r="AQ946" s="216"/>
      <c r="AR946" s="216"/>
      <c r="AS946" s="216"/>
      <c r="AT946" s="216"/>
      <c r="AU946" s="216"/>
      <c r="AV946" s="216"/>
      <c r="AW946" s="216"/>
      <c r="AX946" s="216"/>
      <c r="AY946" s="216"/>
      <c r="AZ946" s="216"/>
      <c r="BA946" s="216"/>
      <c r="BB946" s="216"/>
      <c r="BC946" s="216"/>
      <c r="BD946" s="216"/>
      <c r="BE946" s="216"/>
      <c r="BF946" s="216"/>
      <c r="BG946" s="216"/>
      <c r="BH946" s="216"/>
      <c r="BI946" s="216"/>
      <c r="BJ946" s="216"/>
      <c r="BK946" s="216"/>
      <c r="BL946" s="216"/>
      <c r="BM946" s="216"/>
      <c r="BN946" s="216"/>
      <c r="BO946" s="216"/>
      <c r="BP946" s="216"/>
      <c r="BQ946" s="216"/>
      <c r="BR946" s="216"/>
      <c r="BS946" s="216"/>
      <c r="BT946" s="216"/>
      <c r="BU946" s="216"/>
      <c r="BV946" s="216"/>
      <c r="BW946" s="216"/>
      <c r="BX946" s="216"/>
      <c r="BY946" s="216"/>
      <c r="BZ946" s="216"/>
      <c r="CA946" s="216"/>
      <c r="CB946" s="216"/>
      <c r="CC946" s="216"/>
      <c r="CD946" s="216"/>
      <c r="CE946" s="216"/>
      <c r="CF946" s="216"/>
      <c r="CG946" s="216"/>
      <c r="CH946" s="216"/>
      <c r="CI946" s="216"/>
      <c r="CJ946" s="216"/>
      <c r="CK946" s="216"/>
      <c r="CL946" s="216"/>
      <c r="CM946" s="216"/>
      <c r="CN946" s="216"/>
      <c r="CO946" s="216"/>
      <c r="CP946" s="216"/>
      <c r="CQ946" s="216"/>
      <c r="CR946" s="216"/>
      <c r="CS946" s="216"/>
      <c r="CT946" s="216"/>
      <c r="CU946" s="216"/>
      <c r="CV946" s="216"/>
      <c r="CW946" s="216"/>
      <c r="CX946" s="216"/>
      <c r="CY946" s="216"/>
      <c r="CZ946" s="216"/>
      <c r="DA946" s="216"/>
      <c r="DB946" s="216"/>
      <c r="DC946" s="216"/>
      <c r="DD946" s="216"/>
      <c r="DE946" s="216"/>
      <c r="DF946" s="216"/>
      <c r="DG946" s="216"/>
      <c r="DH946" s="216"/>
      <c r="DI946" s="216"/>
      <c r="DJ946" s="216"/>
      <c r="DK946" s="216"/>
    </row>
    <row r="947" spans="1:115" s="50" customFormat="1" ht="25.5">
      <c r="A947" s="232">
        <v>24</v>
      </c>
      <c r="C947" s="50" t="s">
        <v>4776</v>
      </c>
      <c r="D947" s="50" t="s">
        <v>7402</v>
      </c>
      <c r="E947" s="50" t="s">
        <v>7497</v>
      </c>
      <c r="F947" s="50" t="s">
        <v>7498</v>
      </c>
      <c r="G947" s="12" t="s">
        <v>41</v>
      </c>
      <c r="H947" s="278">
        <v>5200</v>
      </c>
      <c r="I947" s="280">
        <v>0</v>
      </c>
      <c r="J947" s="280">
        <v>0</v>
      </c>
      <c r="K947" s="56">
        <v>42468</v>
      </c>
      <c r="L947" s="50" t="s">
        <v>7499</v>
      </c>
      <c r="N947" s="216"/>
      <c r="O947" s="216"/>
      <c r="P947" s="216"/>
      <c r="Q947" s="216"/>
      <c r="R947" s="216"/>
      <c r="S947" s="216"/>
      <c r="T947" s="216"/>
      <c r="U947" s="216"/>
      <c r="V947" s="216"/>
      <c r="W947" s="216"/>
      <c r="X947" s="216"/>
      <c r="Y947" s="216"/>
      <c r="Z947" s="216"/>
      <c r="AA947" s="216"/>
      <c r="AB947" s="216"/>
      <c r="AC947" s="216"/>
      <c r="AD947" s="216"/>
      <c r="AE947" s="216"/>
      <c r="AF947" s="216"/>
      <c r="AG947" s="216"/>
      <c r="AH947" s="216"/>
      <c r="AI947" s="216"/>
      <c r="AJ947" s="216"/>
      <c r="AK947" s="216"/>
      <c r="AL947" s="216"/>
      <c r="AM947" s="216"/>
      <c r="AN947" s="216"/>
      <c r="AO947" s="216"/>
      <c r="AP947" s="216"/>
      <c r="AQ947" s="216"/>
      <c r="AR947" s="216"/>
      <c r="AS947" s="216"/>
      <c r="AT947" s="216"/>
      <c r="AU947" s="216"/>
      <c r="AV947" s="216"/>
      <c r="AW947" s="216"/>
      <c r="AX947" s="216"/>
      <c r="AY947" s="216"/>
      <c r="AZ947" s="216"/>
      <c r="BA947" s="216"/>
      <c r="BB947" s="216"/>
      <c r="BC947" s="216"/>
      <c r="BD947" s="216"/>
      <c r="BE947" s="216"/>
      <c r="BF947" s="216"/>
      <c r="BG947" s="216"/>
      <c r="BH947" s="216"/>
      <c r="BI947" s="216"/>
      <c r="BJ947" s="216"/>
      <c r="BK947" s="216"/>
      <c r="BL947" s="216"/>
      <c r="BM947" s="216"/>
      <c r="BN947" s="216"/>
      <c r="BO947" s="216"/>
      <c r="BP947" s="216"/>
      <c r="BQ947" s="216"/>
      <c r="BR947" s="216"/>
      <c r="BS947" s="216"/>
      <c r="BT947" s="216"/>
      <c r="BU947" s="216"/>
      <c r="BV947" s="216"/>
      <c r="BW947" s="216"/>
      <c r="BX947" s="216"/>
      <c r="BY947" s="216"/>
      <c r="BZ947" s="216"/>
      <c r="CA947" s="216"/>
      <c r="CB947" s="216"/>
      <c r="CC947" s="216"/>
      <c r="CD947" s="216"/>
      <c r="CE947" s="216"/>
      <c r="CF947" s="216"/>
      <c r="CG947" s="216"/>
      <c r="CH947" s="216"/>
      <c r="CI947" s="216"/>
      <c r="CJ947" s="216"/>
      <c r="CK947" s="216"/>
      <c r="CL947" s="216"/>
      <c r="CM947" s="216"/>
      <c r="CN947" s="216"/>
      <c r="CO947" s="216"/>
      <c r="CP947" s="216"/>
      <c r="CQ947" s="216"/>
      <c r="CR947" s="216"/>
      <c r="CS947" s="216"/>
      <c r="CT947" s="216"/>
      <c r="CU947" s="216"/>
      <c r="CV947" s="216"/>
      <c r="CW947" s="216"/>
      <c r="CX947" s="216"/>
      <c r="CY947" s="216"/>
      <c r="CZ947" s="216"/>
      <c r="DA947" s="216"/>
      <c r="DB947" s="216"/>
      <c r="DC947" s="216"/>
      <c r="DD947" s="216"/>
      <c r="DE947" s="216"/>
      <c r="DF947" s="216"/>
      <c r="DG947" s="216"/>
      <c r="DH947" s="216"/>
      <c r="DI947" s="216"/>
      <c r="DJ947" s="216"/>
      <c r="DK947" s="216"/>
    </row>
    <row r="948" spans="1:115" s="50" customFormat="1" ht="12.75">
      <c r="A948" s="232">
        <v>25</v>
      </c>
      <c r="C948" s="50" t="s">
        <v>7500</v>
      </c>
      <c r="D948" s="50" t="s">
        <v>7415</v>
      </c>
      <c r="E948" s="50" t="s">
        <v>7501</v>
      </c>
      <c r="F948" s="50" t="s">
        <v>7502</v>
      </c>
      <c r="G948" s="12" t="s">
        <v>41</v>
      </c>
      <c r="H948" s="278">
        <v>200</v>
      </c>
      <c r="I948" s="280">
        <v>0</v>
      </c>
      <c r="J948" s="280">
        <v>0</v>
      </c>
      <c r="K948" s="56">
        <v>42377</v>
      </c>
      <c r="L948" s="50" t="s">
        <v>7503</v>
      </c>
      <c r="N948" s="216"/>
      <c r="O948" s="216"/>
      <c r="P948" s="216"/>
      <c r="Q948" s="216"/>
      <c r="R948" s="216"/>
      <c r="S948" s="216"/>
      <c r="T948" s="216"/>
      <c r="U948" s="216"/>
      <c r="V948" s="216"/>
      <c r="W948" s="216"/>
      <c r="X948" s="216"/>
      <c r="Y948" s="216"/>
      <c r="Z948" s="216"/>
      <c r="AA948" s="216"/>
      <c r="AB948" s="216"/>
      <c r="AC948" s="216"/>
      <c r="AD948" s="216"/>
      <c r="AE948" s="216"/>
      <c r="AF948" s="216"/>
      <c r="AG948" s="216"/>
      <c r="AH948" s="216"/>
      <c r="AI948" s="216"/>
      <c r="AJ948" s="216"/>
      <c r="AK948" s="216"/>
      <c r="AL948" s="216"/>
      <c r="AM948" s="216"/>
      <c r="AN948" s="216"/>
      <c r="AO948" s="216"/>
      <c r="AP948" s="216"/>
      <c r="AQ948" s="216"/>
      <c r="AR948" s="216"/>
      <c r="AS948" s="216"/>
      <c r="AT948" s="216"/>
      <c r="AU948" s="216"/>
      <c r="AV948" s="216"/>
      <c r="AW948" s="216"/>
      <c r="AX948" s="216"/>
      <c r="AY948" s="216"/>
      <c r="AZ948" s="216"/>
      <c r="BA948" s="216"/>
      <c r="BB948" s="216"/>
      <c r="BC948" s="216"/>
      <c r="BD948" s="216"/>
      <c r="BE948" s="216"/>
      <c r="BF948" s="216"/>
      <c r="BG948" s="216"/>
      <c r="BH948" s="216"/>
      <c r="BI948" s="216"/>
      <c r="BJ948" s="216"/>
      <c r="BK948" s="216"/>
      <c r="BL948" s="216"/>
      <c r="BM948" s="216"/>
      <c r="BN948" s="216"/>
      <c r="BO948" s="216"/>
      <c r="BP948" s="216"/>
      <c r="BQ948" s="216"/>
      <c r="BR948" s="216"/>
      <c r="BS948" s="216"/>
      <c r="BT948" s="216"/>
      <c r="BU948" s="216"/>
      <c r="BV948" s="216"/>
      <c r="BW948" s="216"/>
      <c r="BX948" s="216"/>
      <c r="BY948" s="216"/>
      <c r="BZ948" s="216"/>
      <c r="CA948" s="216"/>
      <c r="CB948" s="216"/>
      <c r="CC948" s="216"/>
      <c r="CD948" s="216"/>
      <c r="CE948" s="216"/>
      <c r="CF948" s="216"/>
      <c r="CG948" s="216"/>
      <c r="CH948" s="216"/>
      <c r="CI948" s="216"/>
      <c r="CJ948" s="216"/>
      <c r="CK948" s="216"/>
      <c r="CL948" s="216"/>
      <c r="CM948" s="216"/>
      <c r="CN948" s="216"/>
      <c r="CO948" s="216"/>
      <c r="CP948" s="216"/>
      <c r="CQ948" s="216"/>
      <c r="CR948" s="216"/>
      <c r="CS948" s="216"/>
      <c r="CT948" s="216"/>
      <c r="CU948" s="216"/>
      <c r="CV948" s="216"/>
      <c r="CW948" s="216"/>
      <c r="CX948" s="216"/>
      <c r="CY948" s="216"/>
      <c r="CZ948" s="216"/>
      <c r="DA948" s="216"/>
      <c r="DB948" s="216"/>
      <c r="DC948" s="216"/>
      <c r="DD948" s="216"/>
      <c r="DE948" s="216"/>
      <c r="DF948" s="216"/>
      <c r="DG948" s="216"/>
      <c r="DH948" s="216"/>
      <c r="DI948" s="216"/>
      <c r="DJ948" s="216"/>
      <c r="DK948" s="216"/>
    </row>
    <row r="949" spans="1:115" s="50" customFormat="1" ht="12.75">
      <c r="A949" s="232">
        <v>26</v>
      </c>
      <c r="C949" s="50" t="s">
        <v>7504</v>
      </c>
      <c r="D949" s="50" t="s">
        <v>7424</v>
      </c>
      <c r="E949" s="50" t="s">
        <v>7505</v>
      </c>
      <c r="F949" s="50" t="s">
        <v>7506</v>
      </c>
      <c r="G949" s="12" t="s">
        <v>41</v>
      </c>
      <c r="H949" s="278">
        <v>200</v>
      </c>
      <c r="I949" s="280">
        <v>0</v>
      </c>
      <c r="J949" s="280">
        <v>0</v>
      </c>
      <c r="K949" s="56" t="s">
        <v>7483</v>
      </c>
      <c r="L949" s="50" t="s">
        <v>7507</v>
      </c>
      <c r="N949" s="216"/>
      <c r="O949" s="216"/>
      <c r="P949" s="216"/>
      <c r="Q949" s="216"/>
      <c r="R949" s="216"/>
      <c r="S949" s="216"/>
      <c r="T949" s="216"/>
      <c r="U949" s="216"/>
      <c r="V949" s="216"/>
      <c r="W949" s="216"/>
      <c r="X949" s="216"/>
      <c r="Y949" s="216"/>
      <c r="Z949" s="216"/>
      <c r="AA949" s="216"/>
      <c r="AB949" s="216"/>
      <c r="AC949" s="216"/>
      <c r="AD949" s="216"/>
      <c r="AE949" s="216"/>
      <c r="AF949" s="216"/>
      <c r="AG949" s="216"/>
      <c r="AH949" s="216"/>
      <c r="AI949" s="216"/>
      <c r="AJ949" s="216"/>
      <c r="AK949" s="216"/>
      <c r="AL949" s="216"/>
      <c r="AM949" s="216"/>
      <c r="AN949" s="216"/>
      <c r="AO949" s="216"/>
      <c r="AP949" s="216"/>
      <c r="AQ949" s="216"/>
      <c r="AR949" s="216"/>
      <c r="AS949" s="216"/>
      <c r="AT949" s="216"/>
      <c r="AU949" s="216"/>
      <c r="AV949" s="216"/>
      <c r="AW949" s="216"/>
      <c r="AX949" s="216"/>
      <c r="AY949" s="216"/>
      <c r="AZ949" s="216"/>
      <c r="BA949" s="216"/>
      <c r="BB949" s="216"/>
      <c r="BC949" s="216"/>
      <c r="BD949" s="216"/>
      <c r="BE949" s="216"/>
      <c r="BF949" s="216"/>
      <c r="BG949" s="216"/>
      <c r="BH949" s="216"/>
      <c r="BI949" s="216"/>
      <c r="BJ949" s="216"/>
      <c r="BK949" s="216"/>
      <c r="BL949" s="216"/>
      <c r="BM949" s="216"/>
      <c r="BN949" s="216"/>
      <c r="BO949" s="216"/>
      <c r="BP949" s="216"/>
      <c r="BQ949" s="216"/>
      <c r="BR949" s="216"/>
      <c r="BS949" s="216"/>
      <c r="BT949" s="216"/>
      <c r="BU949" s="216"/>
      <c r="BV949" s="216"/>
      <c r="BW949" s="216"/>
      <c r="BX949" s="216"/>
      <c r="BY949" s="216"/>
      <c r="BZ949" s="216"/>
      <c r="CA949" s="216"/>
      <c r="CB949" s="216"/>
      <c r="CC949" s="216"/>
      <c r="CD949" s="216"/>
      <c r="CE949" s="216"/>
      <c r="CF949" s="216"/>
      <c r="CG949" s="216"/>
      <c r="CH949" s="216"/>
      <c r="CI949" s="216"/>
      <c r="CJ949" s="216"/>
      <c r="CK949" s="216"/>
      <c r="CL949" s="216"/>
      <c r="CM949" s="216"/>
      <c r="CN949" s="216"/>
      <c r="CO949" s="216"/>
      <c r="CP949" s="216"/>
      <c r="CQ949" s="216"/>
      <c r="CR949" s="216"/>
      <c r="CS949" s="216"/>
      <c r="CT949" s="216"/>
      <c r="CU949" s="216"/>
      <c r="CV949" s="216"/>
      <c r="CW949" s="216"/>
      <c r="CX949" s="216"/>
      <c r="CY949" s="216"/>
      <c r="CZ949" s="216"/>
      <c r="DA949" s="216"/>
      <c r="DB949" s="216"/>
      <c r="DC949" s="216"/>
      <c r="DD949" s="216"/>
      <c r="DE949" s="216"/>
      <c r="DF949" s="216"/>
      <c r="DG949" s="216"/>
      <c r="DH949" s="216"/>
      <c r="DI949" s="216"/>
      <c r="DJ949" s="216"/>
      <c r="DK949" s="216"/>
    </row>
    <row r="950" spans="1:115" s="50" customFormat="1" ht="25.5">
      <c r="A950" s="232">
        <v>27</v>
      </c>
      <c r="C950" s="50" t="s">
        <v>7508</v>
      </c>
      <c r="D950" s="50" t="s">
        <v>7424</v>
      </c>
      <c r="E950" s="50" t="s">
        <v>7505</v>
      </c>
      <c r="F950" s="50" t="s">
        <v>7509</v>
      </c>
      <c r="G950" s="12" t="s">
        <v>41</v>
      </c>
      <c r="H950" s="278">
        <v>200</v>
      </c>
      <c r="I950" s="280">
        <v>0</v>
      </c>
      <c r="J950" s="280">
        <v>0</v>
      </c>
      <c r="K950" s="56" t="s">
        <v>7483</v>
      </c>
      <c r="L950" s="50" t="s">
        <v>7510</v>
      </c>
      <c r="N950" s="216"/>
      <c r="O950" s="216"/>
      <c r="P950" s="216"/>
      <c r="Q950" s="216"/>
      <c r="R950" s="216"/>
      <c r="S950" s="216"/>
      <c r="T950" s="216"/>
      <c r="U950" s="216"/>
      <c r="V950" s="216"/>
      <c r="W950" s="216"/>
      <c r="X950" s="216"/>
      <c r="Y950" s="216"/>
      <c r="Z950" s="216"/>
      <c r="AA950" s="216"/>
      <c r="AB950" s="216"/>
      <c r="AC950" s="216"/>
      <c r="AD950" s="216"/>
      <c r="AE950" s="216"/>
      <c r="AF950" s="216"/>
      <c r="AG950" s="216"/>
      <c r="AH950" s="216"/>
      <c r="AI950" s="216"/>
      <c r="AJ950" s="216"/>
      <c r="AK950" s="216"/>
      <c r="AL950" s="216"/>
      <c r="AM950" s="216"/>
      <c r="AN950" s="216"/>
      <c r="AO950" s="216"/>
      <c r="AP950" s="216"/>
      <c r="AQ950" s="216"/>
      <c r="AR950" s="216"/>
      <c r="AS950" s="216"/>
      <c r="AT950" s="216"/>
      <c r="AU950" s="216"/>
      <c r="AV950" s="216"/>
      <c r="AW950" s="216"/>
      <c r="AX950" s="216"/>
      <c r="AY950" s="216"/>
      <c r="AZ950" s="216"/>
      <c r="BA950" s="216"/>
      <c r="BB950" s="216"/>
      <c r="BC950" s="216"/>
      <c r="BD950" s="216"/>
      <c r="BE950" s="216"/>
      <c r="BF950" s="216"/>
      <c r="BG950" s="216"/>
      <c r="BH950" s="216"/>
      <c r="BI950" s="216"/>
      <c r="BJ950" s="216"/>
      <c r="BK950" s="216"/>
      <c r="BL950" s="216"/>
      <c r="BM950" s="216"/>
      <c r="BN950" s="216"/>
      <c r="BO950" s="216"/>
      <c r="BP950" s="216"/>
      <c r="BQ950" s="216"/>
      <c r="BR950" s="216"/>
      <c r="BS950" s="216"/>
      <c r="BT950" s="216"/>
      <c r="BU950" s="216"/>
      <c r="BV950" s="216"/>
      <c r="BW950" s="216"/>
      <c r="BX950" s="216"/>
      <c r="BY950" s="216"/>
      <c r="BZ950" s="216"/>
      <c r="CA950" s="216"/>
      <c r="CB950" s="216"/>
      <c r="CC950" s="216"/>
      <c r="CD950" s="216"/>
      <c r="CE950" s="216"/>
      <c r="CF950" s="216"/>
      <c r="CG950" s="216"/>
      <c r="CH950" s="216"/>
      <c r="CI950" s="216"/>
      <c r="CJ950" s="216"/>
      <c r="CK950" s="216"/>
      <c r="CL950" s="216"/>
      <c r="CM950" s="216"/>
      <c r="CN950" s="216"/>
      <c r="CO950" s="216"/>
      <c r="CP950" s="216"/>
      <c r="CQ950" s="216"/>
      <c r="CR950" s="216"/>
      <c r="CS950" s="216"/>
      <c r="CT950" s="216"/>
      <c r="CU950" s="216"/>
      <c r="CV950" s="216"/>
      <c r="CW950" s="216"/>
      <c r="CX950" s="216"/>
      <c r="CY950" s="216"/>
      <c r="CZ950" s="216"/>
      <c r="DA950" s="216"/>
      <c r="DB950" s="216"/>
      <c r="DC950" s="216"/>
      <c r="DD950" s="216"/>
      <c r="DE950" s="216"/>
      <c r="DF950" s="216"/>
      <c r="DG950" s="216"/>
      <c r="DH950" s="216"/>
      <c r="DI950" s="216"/>
      <c r="DJ950" s="216"/>
      <c r="DK950" s="216"/>
    </row>
    <row r="951" spans="1:115" s="50" customFormat="1" ht="25.5">
      <c r="A951" s="232">
        <v>28</v>
      </c>
      <c r="C951" s="50" t="s">
        <v>7511</v>
      </c>
      <c r="D951" s="50" t="s">
        <v>7402</v>
      </c>
      <c r="E951" s="50" t="s">
        <v>7512</v>
      </c>
      <c r="F951" s="50" t="s">
        <v>7513</v>
      </c>
      <c r="G951" s="12" t="s">
        <v>41</v>
      </c>
      <c r="H951" s="278">
        <v>200</v>
      </c>
      <c r="I951" s="280">
        <v>0</v>
      </c>
      <c r="J951" s="280">
        <v>0</v>
      </c>
      <c r="K951" s="56" t="s">
        <v>7483</v>
      </c>
      <c r="L951" s="50" t="s">
        <v>7514</v>
      </c>
      <c r="N951" s="216"/>
      <c r="O951" s="216"/>
      <c r="P951" s="216"/>
      <c r="Q951" s="216"/>
      <c r="R951" s="216"/>
      <c r="S951" s="216"/>
      <c r="T951" s="216"/>
      <c r="U951" s="216"/>
      <c r="V951" s="216"/>
      <c r="W951" s="216"/>
      <c r="X951" s="216"/>
      <c r="Y951" s="216"/>
      <c r="Z951" s="216"/>
      <c r="AA951" s="216"/>
      <c r="AB951" s="216"/>
      <c r="AC951" s="216"/>
      <c r="AD951" s="216"/>
      <c r="AE951" s="216"/>
      <c r="AF951" s="216"/>
      <c r="AG951" s="216"/>
      <c r="AH951" s="216"/>
      <c r="AI951" s="216"/>
      <c r="AJ951" s="216"/>
      <c r="AK951" s="216"/>
      <c r="AL951" s="216"/>
      <c r="AM951" s="216"/>
      <c r="AN951" s="216"/>
      <c r="AO951" s="216"/>
      <c r="AP951" s="216"/>
      <c r="AQ951" s="216"/>
      <c r="AR951" s="216"/>
      <c r="AS951" s="216"/>
      <c r="AT951" s="216"/>
      <c r="AU951" s="216"/>
      <c r="AV951" s="216"/>
      <c r="AW951" s="216"/>
      <c r="AX951" s="216"/>
      <c r="AY951" s="216"/>
      <c r="AZ951" s="216"/>
      <c r="BA951" s="216"/>
      <c r="BB951" s="216"/>
      <c r="BC951" s="216"/>
      <c r="BD951" s="216"/>
      <c r="BE951" s="216"/>
      <c r="BF951" s="216"/>
      <c r="BG951" s="216"/>
      <c r="BH951" s="216"/>
      <c r="BI951" s="216"/>
      <c r="BJ951" s="216"/>
      <c r="BK951" s="216"/>
      <c r="BL951" s="216"/>
      <c r="BM951" s="216"/>
      <c r="BN951" s="216"/>
      <c r="BO951" s="216"/>
      <c r="BP951" s="216"/>
      <c r="BQ951" s="216"/>
      <c r="BR951" s="216"/>
      <c r="BS951" s="216"/>
      <c r="BT951" s="216"/>
      <c r="BU951" s="216"/>
      <c r="BV951" s="216"/>
      <c r="BW951" s="216"/>
      <c r="BX951" s="216"/>
      <c r="BY951" s="216"/>
      <c r="BZ951" s="216"/>
      <c r="CA951" s="216"/>
      <c r="CB951" s="216"/>
      <c r="CC951" s="216"/>
      <c r="CD951" s="216"/>
      <c r="CE951" s="216"/>
      <c r="CF951" s="216"/>
      <c r="CG951" s="216"/>
      <c r="CH951" s="216"/>
      <c r="CI951" s="216"/>
      <c r="CJ951" s="216"/>
      <c r="CK951" s="216"/>
      <c r="CL951" s="216"/>
      <c r="CM951" s="216"/>
      <c r="CN951" s="216"/>
      <c r="CO951" s="216"/>
      <c r="CP951" s="216"/>
      <c r="CQ951" s="216"/>
      <c r="CR951" s="216"/>
      <c r="CS951" s="216"/>
      <c r="CT951" s="216"/>
      <c r="CU951" s="216"/>
      <c r="CV951" s="216"/>
      <c r="CW951" s="216"/>
      <c r="CX951" s="216"/>
      <c r="CY951" s="216"/>
      <c r="CZ951" s="216"/>
      <c r="DA951" s="216"/>
      <c r="DB951" s="216"/>
      <c r="DC951" s="216"/>
      <c r="DD951" s="216"/>
      <c r="DE951" s="216"/>
      <c r="DF951" s="216"/>
      <c r="DG951" s="216"/>
      <c r="DH951" s="216"/>
      <c r="DI951" s="216"/>
      <c r="DJ951" s="216"/>
      <c r="DK951" s="216"/>
    </row>
    <row r="952" spans="1:115" s="50" customFormat="1" ht="25.5">
      <c r="A952" s="232">
        <v>29</v>
      </c>
      <c r="C952" s="50" t="s">
        <v>7515</v>
      </c>
      <c r="D952" s="50" t="s">
        <v>7402</v>
      </c>
      <c r="E952" s="50" t="s">
        <v>7512</v>
      </c>
      <c r="F952" s="50" t="s">
        <v>7516</v>
      </c>
      <c r="G952" s="12" t="s">
        <v>41</v>
      </c>
      <c r="H952" s="278">
        <v>200</v>
      </c>
      <c r="I952" s="280">
        <v>0</v>
      </c>
      <c r="J952" s="280">
        <v>0</v>
      </c>
      <c r="K952" s="56" t="s">
        <v>7483</v>
      </c>
      <c r="L952" s="50" t="s">
        <v>7517</v>
      </c>
      <c r="N952" s="216"/>
      <c r="O952" s="216"/>
      <c r="P952" s="216"/>
      <c r="Q952" s="216"/>
      <c r="R952" s="216"/>
      <c r="S952" s="216"/>
      <c r="T952" s="216"/>
      <c r="U952" s="216"/>
      <c r="V952" s="216"/>
      <c r="W952" s="216"/>
      <c r="X952" s="216"/>
      <c r="Y952" s="216"/>
      <c r="Z952" s="216"/>
      <c r="AA952" s="216"/>
      <c r="AB952" s="216"/>
      <c r="AC952" s="216"/>
      <c r="AD952" s="216"/>
      <c r="AE952" s="216"/>
      <c r="AF952" s="216"/>
      <c r="AG952" s="216"/>
      <c r="AH952" s="216"/>
      <c r="AI952" s="216"/>
      <c r="AJ952" s="216"/>
      <c r="AK952" s="216"/>
      <c r="AL952" s="216"/>
      <c r="AM952" s="216"/>
      <c r="AN952" s="216"/>
      <c r="AO952" s="216"/>
      <c r="AP952" s="216"/>
      <c r="AQ952" s="216"/>
      <c r="AR952" s="216"/>
      <c r="AS952" s="216"/>
      <c r="AT952" s="216"/>
      <c r="AU952" s="216"/>
      <c r="AV952" s="216"/>
      <c r="AW952" s="216"/>
      <c r="AX952" s="216"/>
      <c r="AY952" s="216"/>
      <c r="AZ952" s="216"/>
      <c r="BA952" s="216"/>
      <c r="BB952" s="216"/>
      <c r="BC952" s="216"/>
      <c r="BD952" s="216"/>
      <c r="BE952" s="216"/>
      <c r="BF952" s="216"/>
      <c r="BG952" s="216"/>
      <c r="BH952" s="216"/>
      <c r="BI952" s="216"/>
      <c r="BJ952" s="216"/>
      <c r="BK952" s="216"/>
      <c r="BL952" s="216"/>
      <c r="BM952" s="216"/>
      <c r="BN952" s="216"/>
      <c r="BO952" s="216"/>
      <c r="BP952" s="216"/>
      <c r="BQ952" s="216"/>
      <c r="BR952" s="216"/>
      <c r="BS952" s="216"/>
      <c r="BT952" s="216"/>
      <c r="BU952" s="216"/>
      <c r="BV952" s="216"/>
      <c r="BW952" s="216"/>
      <c r="BX952" s="216"/>
      <c r="BY952" s="216"/>
      <c r="BZ952" s="216"/>
      <c r="CA952" s="216"/>
      <c r="CB952" s="216"/>
      <c r="CC952" s="216"/>
      <c r="CD952" s="216"/>
      <c r="CE952" s="216"/>
      <c r="CF952" s="216"/>
      <c r="CG952" s="216"/>
      <c r="CH952" s="216"/>
      <c r="CI952" s="216"/>
      <c r="CJ952" s="216"/>
      <c r="CK952" s="216"/>
      <c r="CL952" s="216"/>
      <c r="CM952" s="216"/>
      <c r="CN952" s="216"/>
      <c r="CO952" s="216"/>
      <c r="CP952" s="216"/>
      <c r="CQ952" s="216"/>
      <c r="CR952" s="216"/>
      <c r="CS952" s="216"/>
      <c r="CT952" s="216"/>
      <c r="CU952" s="216"/>
      <c r="CV952" s="216"/>
      <c r="CW952" s="216"/>
      <c r="CX952" s="216"/>
      <c r="CY952" s="216"/>
      <c r="CZ952" s="216"/>
      <c r="DA952" s="216"/>
      <c r="DB952" s="216"/>
      <c r="DC952" s="216"/>
      <c r="DD952" s="216"/>
      <c r="DE952" s="216"/>
      <c r="DF952" s="216"/>
      <c r="DG952" s="216"/>
      <c r="DH952" s="216"/>
      <c r="DI952" s="216"/>
      <c r="DJ952" s="216"/>
      <c r="DK952" s="216"/>
    </row>
    <row r="953" spans="1:115" s="50" customFormat="1" ht="12.75">
      <c r="A953" s="232">
        <v>30</v>
      </c>
      <c r="C953" s="50" t="s">
        <v>7518</v>
      </c>
      <c r="D953" s="50" t="s">
        <v>7415</v>
      </c>
      <c r="E953" s="50" t="s">
        <v>7519</v>
      </c>
      <c r="F953" s="50" t="s">
        <v>7520</v>
      </c>
      <c r="G953" s="12" t="s">
        <v>41</v>
      </c>
      <c r="H953" s="278">
        <v>4500</v>
      </c>
      <c r="I953" s="280">
        <v>0</v>
      </c>
      <c r="J953" s="280">
        <v>0</v>
      </c>
      <c r="K953" s="56" t="s">
        <v>7483</v>
      </c>
      <c r="L953" s="50" t="s">
        <v>7521</v>
      </c>
      <c r="N953" s="216"/>
      <c r="O953" s="216"/>
      <c r="P953" s="216"/>
      <c r="Q953" s="216"/>
      <c r="R953" s="216"/>
      <c r="S953" s="216"/>
      <c r="T953" s="216"/>
      <c r="U953" s="216"/>
      <c r="V953" s="216"/>
      <c r="W953" s="216"/>
      <c r="X953" s="216"/>
      <c r="Y953" s="216"/>
      <c r="Z953" s="216"/>
      <c r="AA953" s="216"/>
      <c r="AB953" s="216"/>
      <c r="AC953" s="216"/>
      <c r="AD953" s="216"/>
      <c r="AE953" s="216"/>
      <c r="AF953" s="216"/>
      <c r="AG953" s="216"/>
      <c r="AH953" s="216"/>
      <c r="AI953" s="216"/>
      <c r="AJ953" s="216"/>
      <c r="AK953" s="216"/>
      <c r="AL953" s="216"/>
      <c r="AM953" s="216"/>
      <c r="AN953" s="216"/>
      <c r="AO953" s="216"/>
      <c r="AP953" s="216"/>
      <c r="AQ953" s="216"/>
      <c r="AR953" s="216"/>
      <c r="AS953" s="216"/>
      <c r="AT953" s="216"/>
      <c r="AU953" s="216"/>
      <c r="AV953" s="216"/>
      <c r="AW953" s="216"/>
      <c r="AX953" s="216"/>
      <c r="AY953" s="216"/>
      <c r="AZ953" s="216"/>
      <c r="BA953" s="216"/>
      <c r="BB953" s="216"/>
      <c r="BC953" s="216"/>
      <c r="BD953" s="216"/>
      <c r="BE953" s="216"/>
      <c r="BF953" s="216"/>
      <c r="BG953" s="216"/>
      <c r="BH953" s="216"/>
      <c r="BI953" s="216"/>
      <c r="BJ953" s="216"/>
      <c r="BK953" s="216"/>
      <c r="BL953" s="216"/>
      <c r="BM953" s="216"/>
      <c r="BN953" s="216"/>
      <c r="BO953" s="216"/>
      <c r="BP953" s="216"/>
      <c r="BQ953" s="216"/>
      <c r="BR953" s="216"/>
      <c r="BS953" s="216"/>
      <c r="BT953" s="216"/>
      <c r="BU953" s="216"/>
      <c r="BV953" s="216"/>
      <c r="BW953" s="216"/>
      <c r="BX953" s="216"/>
      <c r="BY953" s="216"/>
      <c r="BZ953" s="216"/>
      <c r="CA953" s="216"/>
      <c r="CB953" s="216"/>
      <c r="CC953" s="216"/>
      <c r="CD953" s="216"/>
      <c r="CE953" s="216"/>
      <c r="CF953" s="216"/>
      <c r="CG953" s="216"/>
      <c r="CH953" s="216"/>
      <c r="CI953" s="216"/>
      <c r="CJ953" s="216"/>
      <c r="CK953" s="216"/>
      <c r="CL953" s="216"/>
      <c r="CM953" s="216"/>
      <c r="CN953" s="216"/>
      <c r="CO953" s="216"/>
      <c r="CP953" s="216"/>
      <c r="CQ953" s="216"/>
      <c r="CR953" s="216"/>
      <c r="CS953" s="216"/>
      <c r="CT953" s="216"/>
      <c r="CU953" s="216"/>
      <c r="CV953" s="216"/>
      <c r="CW953" s="216"/>
      <c r="CX953" s="216"/>
      <c r="CY953" s="216"/>
      <c r="CZ953" s="216"/>
      <c r="DA953" s="216"/>
      <c r="DB953" s="216"/>
      <c r="DC953" s="216"/>
      <c r="DD953" s="216"/>
      <c r="DE953" s="216"/>
      <c r="DF953" s="216"/>
      <c r="DG953" s="216"/>
      <c r="DH953" s="216"/>
      <c r="DI953" s="216"/>
      <c r="DJ953" s="216"/>
      <c r="DK953" s="216"/>
    </row>
    <row r="954" spans="1:115" s="50" customFormat="1" ht="12.75">
      <c r="A954" s="232">
        <v>31</v>
      </c>
      <c r="C954" s="50" t="s">
        <v>7522</v>
      </c>
      <c r="D954" s="50" t="s">
        <v>7415</v>
      </c>
      <c r="E954" s="50" t="s">
        <v>7523</v>
      </c>
      <c r="F954" s="50" t="s">
        <v>7524</v>
      </c>
      <c r="G954" s="12" t="s">
        <v>41</v>
      </c>
      <c r="H954" s="278">
        <v>4500</v>
      </c>
      <c r="I954" s="280">
        <v>0</v>
      </c>
      <c r="J954" s="280">
        <v>0</v>
      </c>
      <c r="K954" s="56" t="s">
        <v>7483</v>
      </c>
      <c r="L954" s="50" t="s">
        <v>7525</v>
      </c>
      <c r="N954" s="216"/>
      <c r="O954" s="216"/>
      <c r="P954" s="216"/>
      <c r="Q954" s="216"/>
      <c r="R954" s="216"/>
      <c r="S954" s="216"/>
      <c r="T954" s="216"/>
      <c r="U954" s="216"/>
      <c r="V954" s="216"/>
      <c r="W954" s="216"/>
      <c r="X954" s="216"/>
      <c r="Y954" s="216"/>
      <c r="Z954" s="216"/>
      <c r="AA954" s="216"/>
      <c r="AB954" s="216"/>
      <c r="AC954" s="216"/>
      <c r="AD954" s="216"/>
      <c r="AE954" s="216"/>
      <c r="AF954" s="216"/>
      <c r="AG954" s="216"/>
      <c r="AH954" s="216"/>
      <c r="AI954" s="216"/>
      <c r="AJ954" s="216"/>
      <c r="AK954" s="216"/>
      <c r="AL954" s="216"/>
      <c r="AM954" s="216"/>
      <c r="AN954" s="216"/>
      <c r="AO954" s="216"/>
      <c r="AP954" s="216"/>
      <c r="AQ954" s="216"/>
      <c r="AR954" s="216"/>
      <c r="AS954" s="216"/>
      <c r="AT954" s="216"/>
      <c r="AU954" s="216"/>
      <c r="AV954" s="216"/>
      <c r="AW954" s="216"/>
      <c r="AX954" s="216"/>
      <c r="AY954" s="216"/>
      <c r="AZ954" s="216"/>
      <c r="BA954" s="216"/>
      <c r="BB954" s="216"/>
      <c r="BC954" s="216"/>
      <c r="BD954" s="216"/>
      <c r="BE954" s="216"/>
      <c r="BF954" s="216"/>
      <c r="BG954" s="216"/>
      <c r="BH954" s="216"/>
      <c r="BI954" s="216"/>
      <c r="BJ954" s="216"/>
      <c r="BK954" s="216"/>
      <c r="BL954" s="216"/>
      <c r="BM954" s="216"/>
      <c r="BN954" s="216"/>
      <c r="BO954" s="216"/>
      <c r="BP954" s="216"/>
      <c r="BQ954" s="216"/>
      <c r="BR954" s="216"/>
      <c r="BS954" s="216"/>
      <c r="BT954" s="216"/>
      <c r="BU954" s="216"/>
      <c r="BV954" s="216"/>
      <c r="BW954" s="216"/>
      <c r="BX954" s="216"/>
      <c r="BY954" s="216"/>
      <c r="BZ954" s="216"/>
      <c r="CA954" s="216"/>
      <c r="CB954" s="216"/>
      <c r="CC954" s="216"/>
      <c r="CD954" s="216"/>
      <c r="CE954" s="216"/>
      <c r="CF954" s="216"/>
      <c r="CG954" s="216"/>
      <c r="CH954" s="216"/>
      <c r="CI954" s="216"/>
      <c r="CJ954" s="216"/>
      <c r="CK954" s="216"/>
      <c r="CL954" s="216"/>
      <c r="CM954" s="216"/>
      <c r="CN954" s="216"/>
      <c r="CO954" s="216"/>
      <c r="CP954" s="216"/>
      <c r="CQ954" s="216"/>
      <c r="CR954" s="216"/>
      <c r="CS954" s="216"/>
      <c r="CT954" s="216"/>
      <c r="CU954" s="216"/>
      <c r="CV954" s="216"/>
      <c r="CW954" s="216"/>
      <c r="CX954" s="216"/>
      <c r="CY954" s="216"/>
      <c r="CZ954" s="216"/>
      <c r="DA954" s="216"/>
      <c r="DB954" s="216"/>
      <c r="DC954" s="216"/>
      <c r="DD954" s="216"/>
      <c r="DE954" s="216"/>
      <c r="DF954" s="216"/>
      <c r="DG954" s="216"/>
      <c r="DH954" s="216"/>
      <c r="DI954" s="216"/>
      <c r="DJ954" s="216"/>
      <c r="DK954" s="216"/>
    </row>
    <row r="955" spans="1:115" s="50" customFormat="1" ht="38.25">
      <c r="A955" s="232">
        <v>32</v>
      </c>
      <c r="C955" s="13" t="s">
        <v>8193</v>
      </c>
      <c r="D955" s="13" t="s">
        <v>7424</v>
      </c>
      <c r="E955" s="13" t="s">
        <v>7526</v>
      </c>
      <c r="F955" s="13" t="s">
        <v>7527</v>
      </c>
      <c r="G955" s="12" t="s">
        <v>41</v>
      </c>
      <c r="H955" s="277">
        <v>1186</v>
      </c>
      <c r="I955" s="279">
        <v>0</v>
      </c>
      <c r="J955" s="279">
        <v>0</v>
      </c>
      <c r="K955" s="99">
        <v>42300</v>
      </c>
      <c r="L955" s="13" t="s">
        <v>7528</v>
      </c>
      <c r="M955" s="217"/>
      <c r="N955" s="216"/>
      <c r="O955" s="216"/>
      <c r="P955" s="216"/>
      <c r="Q955" s="216"/>
      <c r="R955" s="216"/>
      <c r="S955" s="216"/>
      <c r="T955" s="216"/>
      <c r="U955" s="216"/>
      <c r="V955" s="216"/>
      <c r="W955" s="216"/>
      <c r="X955" s="216"/>
      <c r="Y955" s="216"/>
      <c r="Z955" s="216"/>
      <c r="AA955" s="216"/>
      <c r="AB955" s="216"/>
      <c r="AC955" s="216"/>
      <c r="AD955" s="216"/>
      <c r="AE955" s="216"/>
      <c r="AF955" s="216"/>
      <c r="AG955" s="216"/>
      <c r="AH955" s="216"/>
      <c r="AI955" s="216"/>
      <c r="AJ955" s="216"/>
      <c r="AK955" s="216"/>
      <c r="AL955" s="216"/>
      <c r="AM955" s="216"/>
      <c r="AN955" s="216"/>
      <c r="AO955" s="216"/>
      <c r="AP955" s="216"/>
      <c r="AQ955" s="216"/>
      <c r="AR955" s="216"/>
      <c r="AS955" s="216"/>
      <c r="AT955" s="216"/>
      <c r="AU955" s="216"/>
      <c r="AV955" s="216"/>
      <c r="AW955" s="216"/>
      <c r="AX955" s="216"/>
      <c r="AY955" s="216"/>
      <c r="AZ955" s="216"/>
      <c r="BA955" s="216"/>
      <c r="BB955" s="216"/>
      <c r="BC955" s="216"/>
      <c r="BD955" s="216"/>
      <c r="BE955" s="216"/>
      <c r="BF955" s="216"/>
      <c r="BG955" s="216"/>
      <c r="BH955" s="216"/>
      <c r="BI955" s="216"/>
      <c r="BJ955" s="216"/>
      <c r="BK955" s="216"/>
      <c r="BL955" s="216"/>
      <c r="BM955" s="216"/>
      <c r="BN955" s="216"/>
      <c r="BO955" s="216"/>
      <c r="BP955" s="216"/>
      <c r="BQ955" s="216"/>
      <c r="BR955" s="216"/>
      <c r="BS955" s="216"/>
      <c r="BT955" s="216"/>
      <c r="BU955" s="216"/>
      <c r="BV955" s="216"/>
      <c r="BW955" s="216"/>
      <c r="BX955" s="216"/>
      <c r="BY955" s="216"/>
      <c r="BZ955" s="216"/>
      <c r="CA955" s="216"/>
      <c r="CB955" s="216"/>
      <c r="CC955" s="216"/>
      <c r="CD955" s="216"/>
      <c r="CE955" s="216"/>
      <c r="CF955" s="216"/>
      <c r="CG955" s="216"/>
      <c r="CH955" s="216"/>
      <c r="CI955" s="216"/>
      <c r="CJ955" s="216"/>
      <c r="CK955" s="216"/>
      <c r="CL955" s="216"/>
      <c r="CM955" s="216"/>
      <c r="CN955" s="216"/>
      <c r="CO955" s="216"/>
      <c r="CP955" s="216"/>
      <c r="CQ955" s="216"/>
      <c r="CR955" s="216"/>
      <c r="CS955" s="216"/>
      <c r="CT955" s="216"/>
      <c r="CU955" s="216"/>
      <c r="CV955" s="216"/>
      <c r="CW955" s="216"/>
      <c r="CX955" s="216"/>
      <c r="CY955" s="216"/>
      <c r="CZ955" s="216"/>
      <c r="DA955" s="216"/>
      <c r="DB955" s="216"/>
      <c r="DC955" s="216"/>
      <c r="DD955" s="216"/>
      <c r="DE955" s="216"/>
      <c r="DF955" s="216"/>
      <c r="DG955" s="216"/>
      <c r="DH955" s="216"/>
      <c r="DI955" s="216"/>
      <c r="DJ955" s="216"/>
      <c r="DK955" s="216"/>
    </row>
    <row r="956" spans="1:115" s="50" customFormat="1" ht="12.75">
      <c r="A956" s="232">
        <v>33</v>
      </c>
      <c r="C956" s="50" t="s">
        <v>7529</v>
      </c>
      <c r="D956" s="50" t="s">
        <v>7424</v>
      </c>
      <c r="E956" s="50" t="s">
        <v>7530</v>
      </c>
      <c r="F956" s="50" t="s">
        <v>7531</v>
      </c>
      <c r="G956" s="12" t="s">
        <v>41</v>
      </c>
      <c r="H956" s="278">
        <v>400</v>
      </c>
      <c r="I956" s="280">
        <v>0</v>
      </c>
      <c r="J956" s="280">
        <v>0</v>
      </c>
      <c r="K956" s="56" t="s">
        <v>7483</v>
      </c>
      <c r="L956" s="50" t="s">
        <v>7532</v>
      </c>
      <c r="N956" s="216"/>
      <c r="O956" s="216"/>
      <c r="P956" s="216"/>
      <c r="Q956" s="216"/>
      <c r="R956" s="216"/>
      <c r="S956" s="216"/>
      <c r="T956" s="216"/>
      <c r="U956" s="216"/>
      <c r="V956" s="216"/>
      <c r="W956" s="216"/>
      <c r="X956" s="216"/>
      <c r="Y956" s="216"/>
      <c r="Z956" s="216"/>
      <c r="AA956" s="216"/>
      <c r="AB956" s="216"/>
      <c r="AC956" s="216"/>
      <c r="AD956" s="216"/>
      <c r="AE956" s="216"/>
      <c r="AF956" s="216"/>
      <c r="AG956" s="216"/>
      <c r="AH956" s="216"/>
      <c r="AI956" s="216"/>
      <c r="AJ956" s="216"/>
      <c r="AK956" s="216"/>
      <c r="AL956" s="216"/>
      <c r="AM956" s="216"/>
      <c r="AN956" s="216"/>
      <c r="AO956" s="216"/>
      <c r="AP956" s="216"/>
      <c r="AQ956" s="216"/>
      <c r="AR956" s="216"/>
      <c r="AS956" s="216"/>
      <c r="AT956" s="216"/>
      <c r="AU956" s="216"/>
      <c r="AV956" s="216"/>
      <c r="AW956" s="216"/>
      <c r="AX956" s="216"/>
      <c r="AY956" s="216"/>
      <c r="AZ956" s="216"/>
      <c r="BA956" s="216"/>
      <c r="BB956" s="216"/>
      <c r="BC956" s="216"/>
      <c r="BD956" s="216"/>
      <c r="BE956" s="216"/>
      <c r="BF956" s="216"/>
      <c r="BG956" s="216"/>
      <c r="BH956" s="216"/>
      <c r="BI956" s="216"/>
      <c r="BJ956" s="216"/>
      <c r="BK956" s="216"/>
      <c r="BL956" s="216"/>
      <c r="BM956" s="216"/>
      <c r="BN956" s="216"/>
      <c r="BO956" s="216"/>
      <c r="BP956" s="216"/>
      <c r="BQ956" s="216"/>
      <c r="BR956" s="216"/>
      <c r="BS956" s="216"/>
      <c r="BT956" s="216"/>
      <c r="BU956" s="216"/>
      <c r="BV956" s="216"/>
      <c r="BW956" s="216"/>
      <c r="BX956" s="216"/>
      <c r="BY956" s="216"/>
      <c r="BZ956" s="216"/>
      <c r="CA956" s="216"/>
      <c r="CB956" s="216"/>
      <c r="CC956" s="216"/>
      <c r="CD956" s="216"/>
      <c r="CE956" s="216"/>
      <c r="CF956" s="216"/>
      <c r="CG956" s="216"/>
      <c r="CH956" s="216"/>
      <c r="CI956" s="216"/>
      <c r="CJ956" s="216"/>
      <c r="CK956" s="216"/>
      <c r="CL956" s="216"/>
      <c r="CM956" s="216"/>
      <c r="CN956" s="216"/>
      <c r="CO956" s="216"/>
      <c r="CP956" s="216"/>
      <c r="CQ956" s="216"/>
      <c r="CR956" s="216"/>
      <c r="CS956" s="216"/>
      <c r="CT956" s="216"/>
      <c r="CU956" s="216"/>
      <c r="CV956" s="216"/>
      <c r="CW956" s="216"/>
      <c r="CX956" s="216"/>
      <c r="CY956" s="216"/>
      <c r="CZ956" s="216"/>
      <c r="DA956" s="216"/>
      <c r="DB956" s="216"/>
      <c r="DC956" s="216"/>
      <c r="DD956" s="216"/>
      <c r="DE956" s="216"/>
      <c r="DF956" s="216"/>
      <c r="DG956" s="216"/>
      <c r="DH956" s="216"/>
      <c r="DI956" s="216"/>
      <c r="DJ956" s="216"/>
      <c r="DK956" s="216"/>
    </row>
    <row r="957" spans="1:115" s="50" customFormat="1" ht="25.5">
      <c r="A957" s="232">
        <v>34</v>
      </c>
      <c r="C957" s="50" t="s">
        <v>7533</v>
      </c>
      <c r="D957" s="50" t="s">
        <v>7424</v>
      </c>
      <c r="E957" s="50" t="s">
        <v>7534</v>
      </c>
      <c r="F957" s="50" t="s">
        <v>7535</v>
      </c>
      <c r="G957" s="50" t="s">
        <v>41</v>
      </c>
      <c r="H957" s="278">
        <v>19121</v>
      </c>
      <c r="I957" s="280">
        <v>0</v>
      </c>
      <c r="J957" s="280">
        <v>0</v>
      </c>
      <c r="K957" s="56" t="s">
        <v>7483</v>
      </c>
      <c r="L957" s="50" t="s">
        <v>7536</v>
      </c>
      <c r="N957" s="216"/>
      <c r="O957" s="216"/>
      <c r="P957" s="216"/>
      <c r="Q957" s="216"/>
      <c r="R957" s="216"/>
      <c r="S957" s="216"/>
      <c r="T957" s="216"/>
      <c r="U957" s="216"/>
      <c r="V957" s="216"/>
      <c r="W957" s="216"/>
      <c r="X957" s="216"/>
      <c r="Y957" s="216"/>
      <c r="Z957" s="216"/>
      <c r="AA957" s="216"/>
      <c r="AB957" s="216"/>
      <c r="AC957" s="216"/>
      <c r="AD957" s="216"/>
      <c r="AE957" s="216"/>
      <c r="AF957" s="216"/>
      <c r="AG957" s="216"/>
      <c r="AH957" s="216"/>
      <c r="AI957" s="216"/>
      <c r="AJ957" s="216"/>
      <c r="AK957" s="216"/>
      <c r="AL957" s="216"/>
      <c r="AM957" s="216"/>
      <c r="AN957" s="216"/>
      <c r="AO957" s="216"/>
      <c r="AP957" s="216"/>
      <c r="AQ957" s="216"/>
      <c r="AR957" s="216"/>
      <c r="AS957" s="216"/>
      <c r="AT957" s="216"/>
      <c r="AU957" s="216"/>
      <c r="AV957" s="216"/>
      <c r="AW957" s="216"/>
      <c r="AX957" s="216"/>
      <c r="AY957" s="216"/>
      <c r="AZ957" s="216"/>
      <c r="BA957" s="216"/>
      <c r="BB957" s="216"/>
      <c r="BC957" s="216"/>
      <c r="BD957" s="216"/>
      <c r="BE957" s="216"/>
      <c r="BF957" s="216"/>
      <c r="BG957" s="216"/>
      <c r="BH957" s="216"/>
      <c r="BI957" s="216"/>
      <c r="BJ957" s="216"/>
      <c r="BK957" s="216"/>
      <c r="BL957" s="216"/>
      <c r="BM957" s="216"/>
      <c r="BN957" s="216"/>
      <c r="BO957" s="216"/>
      <c r="BP957" s="216"/>
      <c r="BQ957" s="216"/>
      <c r="BR957" s="216"/>
      <c r="BS957" s="216"/>
      <c r="BT957" s="216"/>
      <c r="BU957" s="216"/>
      <c r="BV957" s="216"/>
      <c r="BW957" s="216"/>
      <c r="BX957" s="216"/>
      <c r="BY957" s="216"/>
      <c r="BZ957" s="216"/>
      <c r="CA957" s="216"/>
      <c r="CB957" s="216"/>
      <c r="CC957" s="216"/>
      <c r="CD957" s="216"/>
      <c r="CE957" s="216"/>
      <c r="CF957" s="216"/>
      <c r="CG957" s="216"/>
      <c r="CH957" s="216"/>
      <c r="CI957" s="216"/>
      <c r="CJ957" s="216"/>
      <c r="CK957" s="216"/>
      <c r="CL957" s="216"/>
      <c r="CM957" s="216"/>
      <c r="CN957" s="216"/>
      <c r="CO957" s="216"/>
      <c r="CP957" s="216"/>
      <c r="CQ957" s="216"/>
      <c r="CR957" s="216"/>
      <c r="CS957" s="216"/>
      <c r="CT957" s="216"/>
      <c r="CU957" s="216"/>
      <c r="CV957" s="216"/>
      <c r="CW957" s="216"/>
      <c r="CX957" s="216"/>
      <c r="CY957" s="216"/>
      <c r="CZ957" s="216"/>
      <c r="DA957" s="216"/>
      <c r="DB957" s="216"/>
      <c r="DC957" s="216"/>
      <c r="DD957" s="216"/>
      <c r="DE957" s="216"/>
      <c r="DF957" s="216"/>
      <c r="DG957" s="216"/>
      <c r="DH957" s="216"/>
      <c r="DI957" s="216"/>
      <c r="DJ957" s="216"/>
      <c r="DK957" s="216"/>
    </row>
    <row r="958" spans="1:115" s="50" customFormat="1" ht="12.75">
      <c r="A958" s="232">
        <v>35</v>
      </c>
      <c r="C958" s="13" t="s">
        <v>7537</v>
      </c>
      <c r="D958" s="50" t="s">
        <v>7424</v>
      </c>
      <c r="E958" s="13" t="s">
        <v>7538</v>
      </c>
      <c r="F958" s="13" t="s">
        <v>7539</v>
      </c>
      <c r="G958" s="50" t="s">
        <v>41</v>
      </c>
      <c r="H958" s="277">
        <v>35880</v>
      </c>
      <c r="I958" s="279">
        <v>0</v>
      </c>
      <c r="J958" s="279">
        <v>0</v>
      </c>
      <c r="K958" s="56" t="s">
        <v>7483</v>
      </c>
      <c r="L958" s="50" t="s">
        <v>7540</v>
      </c>
      <c r="M958" s="217"/>
      <c r="N958" s="216"/>
      <c r="O958" s="216"/>
      <c r="P958" s="216"/>
      <c r="Q958" s="216"/>
      <c r="R958" s="216"/>
      <c r="S958" s="216"/>
      <c r="T958" s="216"/>
      <c r="U958" s="216"/>
      <c r="V958" s="216"/>
      <c r="W958" s="216"/>
      <c r="X958" s="216"/>
      <c r="Y958" s="216"/>
      <c r="Z958" s="216"/>
      <c r="AA958" s="216"/>
      <c r="AB958" s="216"/>
      <c r="AC958" s="216"/>
      <c r="AD958" s="216"/>
      <c r="AE958" s="216"/>
      <c r="AF958" s="216"/>
      <c r="AG958" s="216"/>
      <c r="AH958" s="216"/>
      <c r="AI958" s="216"/>
      <c r="AJ958" s="216"/>
      <c r="AK958" s="216"/>
      <c r="AL958" s="216"/>
      <c r="AM958" s="216"/>
      <c r="AN958" s="216"/>
      <c r="AO958" s="216"/>
      <c r="AP958" s="216"/>
      <c r="AQ958" s="216"/>
      <c r="AR958" s="216"/>
      <c r="AS958" s="216"/>
      <c r="AT958" s="216"/>
      <c r="AU958" s="216"/>
      <c r="AV958" s="216"/>
      <c r="AW958" s="216"/>
      <c r="AX958" s="216"/>
      <c r="AY958" s="216"/>
      <c r="AZ958" s="216"/>
      <c r="BA958" s="216"/>
      <c r="BB958" s="216"/>
      <c r="BC958" s="216"/>
      <c r="BD958" s="216"/>
      <c r="BE958" s="216"/>
      <c r="BF958" s="216"/>
      <c r="BG958" s="216"/>
      <c r="BH958" s="216"/>
      <c r="BI958" s="216"/>
      <c r="BJ958" s="216"/>
      <c r="BK958" s="216"/>
      <c r="BL958" s="216"/>
      <c r="BM958" s="216"/>
      <c r="BN958" s="216"/>
      <c r="BO958" s="216"/>
      <c r="BP958" s="216"/>
      <c r="BQ958" s="216"/>
      <c r="BR958" s="216"/>
      <c r="BS958" s="216"/>
      <c r="BT958" s="216"/>
      <c r="BU958" s="216"/>
      <c r="BV958" s="216"/>
      <c r="BW958" s="216"/>
      <c r="BX958" s="216"/>
      <c r="BY958" s="216"/>
      <c r="BZ958" s="216"/>
      <c r="CA958" s="216"/>
      <c r="CB958" s="216"/>
      <c r="CC958" s="216"/>
      <c r="CD958" s="216"/>
      <c r="CE958" s="216"/>
      <c r="CF958" s="216"/>
      <c r="CG958" s="216"/>
      <c r="CH958" s="216"/>
      <c r="CI958" s="216"/>
      <c r="CJ958" s="216"/>
      <c r="CK958" s="216"/>
      <c r="CL958" s="216"/>
      <c r="CM958" s="216"/>
      <c r="CN958" s="216"/>
      <c r="CO958" s="216"/>
      <c r="CP958" s="216"/>
      <c r="CQ958" s="216"/>
      <c r="CR958" s="216"/>
      <c r="CS958" s="216"/>
      <c r="CT958" s="216"/>
      <c r="CU958" s="216"/>
      <c r="CV958" s="216"/>
      <c r="CW958" s="216"/>
      <c r="CX958" s="216"/>
      <c r="CY958" s="216"/>
      <c r="CZ958" s="216"/>
      <c r="DA958" s="216"/>
      <c r="DB958" s="216"/>
      <c r="DC958" s="216"/>
      <c r="DD958" s="216"/>
      <c r="DE958" s="216"/>
      <c r="DF958" s="216"/>
      <c r="DG958" s="216"/>
      <c r="DH958" s="216"/>
      <c r="DI958" s="216"/>
      <c r="DJ958" s="216"/>
      <c r="DK958" s="216"/>
    </row>
    <row r="959" spans="1:115" s="50" customFormat="1" ht="25.5">
      <c r="A959" s="232">
        <v>36</v>
      </c>
      <c r="C959" s="13" t="s">
        <v>7541</v>
      </c>
      <c r="D959" s="13" t="s">
        <v>7397</v>
      </c>
      <c r="E959" s="13" t="s">
        <v>7542</v>
      </c>
      <c r="F959" s="13" t="s">
        <v>7543</v>
      </c>
      <c r="G959" s="50" t="s">
        <v>41</v>
      </c>
      <c r="H959" s="277">
        <v>1176</v>
      </c>
      <c r="I959" s="279">
        <v>0</v>
      </c>
      <c r="J959" s="279">
        <v>0</v>
      </c>
      <c r="K959" s="56" t="s">
        <v>7483</v>
      </c>
      <c r="L959" s="50" t="s">
        <v>7544</v>
      </c>
      <c r="M959" s="217"/>
      <c r="N959" s="216"/>
      <c r="O959" s="216"/>
      <c r="P959" s="216"/>
      <c r="Q959" s="216"/>
      <c r="R959" s="216"/>
      <c r="S959" s="216"/>
      <c r="T959" s="216"/>
      <c r="U959" s="216"/>
      <c r="V959" s="216"/>
      <c r="W959" s="216"/>
      <c r="X959" s="216"/>
      <c r="Y959" s="216"/>
      <c r="Z959" s="216"/>
      <c r="AA959" s="216"/>
      <c r="AB959" s="216"/>
      <c r="AC959" s="216"/>
      <c r="AD959" s="216"/>
      <c r="AE959" s="216"/>
      <c r="AF959" s="216"/>
      <c r="AG959" s="216"/>
      <c r="AH959" s="216"/>
      <c r="AI959" s="216"/>
      <c r="AJ959" s="216"/>
      <c r="AK959" s="216"/>
      <c r="AL959" s="216"/>
      <c r="AM959" s="216"/>
      <c r="AN959" s="216"/>
      <c r="AO959" s="216"/>
      <c r="AP959" s="216"/>
      <c r="AQ959" s="216"/>
      <c r="AR959" s="216"/>
      <c r="AS959" s="216"/>
      <c r="AT959" s="216"/>
      <c r="AU959" s="216"/>
      <c r="AV959" s="216"/>
      <c r="AW959" s="216"/>
      <c r="AX959" s="216"/>
      <c r="AY959" s="216"/>
      <c r="AZ959" s="216"/>
      <c r="BA959" s="216"/>
      <c r="BB959" s="216"/>
      <c r="BC959" s="216"/>
      <c r="BD959" s="216"/>
      <c r="BE959" s="216"/>
      <c r="BF959" s="216"/>
      <c r="BG959" s="216"/>
      <c r="BH959" s="216"/>
      <c r="BI959" s="216"/>
      <c r="BJ959" s="216"/>
      <c r="BK959" s="216"/>
      <c r="BL959" s="216"/>
      <c r="BM959" s="216"/>
      <c r="BN959" s="216"/>
      <c r="BO959" s="216"/>
      <c r="BP959" s="216"/>
      <c r="BQ959" s="216"/>
      <c r="BR959" s="216"/>
      <c r="BS959" s="216"/>
      <c r="BT959" s="216"/>
      <c r="BU959" s="216"/>
      <c r="BV959" s="216"/>
      <c r="BW959" s="216"/>
      <c r="BX959" s="216"/>
      <c r="BY959" s="216"/>
      <c r="BZ959" s="216"/>
      <c r="CA959" s="216"/>
      <c r="CB959" s="216"/>
      <c r="CC959" s="216"/>
      <c r="CD959" s="216"/>
      <c r="CE959" s="216"/>
      <c r="CF959" s="216"/>
      <c r="CG959" s="216"/>
      <c r="CH959" s="216"/>
      <c r="CI959" s="216"/>
      <c r="CJ959" s="216"/>
      <c r="CK959" s="216"/>
      <c r="CL959" s="216"/>
      <c r="CM959" s="216"/>
      <c r="CN959" s="216"/>
      <c r="CO959" s="216"/>
      <c r="CP959" s="216"/>
      <c r="CQ959" s="216"/>
      <c r="CR959" s="216"/>
      <c r="CS959" s="216"/>
      <c r="CT959" s="216"/>
      <c r="CU959" s="216"/>
      <c r="CV959" s="216"/>
      <c r="CW959" s="216"/>
      <c r="CX959" s="216"/>
      <c r="CY959" s="216"/>
      <c r="CZ959" s="216"/>
      <c r="DA959" s="216"/>
      <c r="DB959" s="216"/>
      <c r="DC959" s="216"/>
      <c r="DD959" s="216"/>
      <c r="DE959" s="216"/>
      <c r="DF959" s="216"/>
      <c r="DG959" s="216"/>
      <c r="DH959" s="216"/>
      <c r="DI959" s="216"/>
      <c r="DJ959" s="216"/>
      <c r="DK959" s="216"/>
    </row>
    <row r="960" spans="1:115" s="50" customFormat="1" ht="25.5">
      <c r="A960" s="232">
        <v>37</v>
      </c>
      <c r="C960" s="13" t="s">
        <v>7545</v>
      </c>
      <c r="D960" s="13" t="s">
        <v>7445</v>
      </c>
      <c r="E960" s="13" t="s">
        <v>7546</v>
      </c>
      <c r="F960" s="13" t="s">
        <v>7547</v>
      </c>
      <c r="G960" s="12" t="s">
        <v>41</v>
      </c>
      <c r="H960" s="277">
        <v>8044</v>
      </c>
      <c r="I960" s="279">
        <v>0</v>
      </c>
      <c r="J960" s="279">
        <v>0</v>
      </c>
      <c r="K960" s="99" t="s">
        <v>7483</v>
      </c>
      <c r="L960" s="13" t="s">
        <v>7548</v>
      </c>
      <c r="M960" s="217"/>
      <c r="N960" s="216"/>
      <c r="O960" s="216"/>
      <c r="P960" s="216"/>
      <c r="Q960" s="216"/>
      <c r="R960" s="216"/>
      <c r="S960" s="216"/>
      <c r="T960" s="216"/>
      <c r="U960" s="216"/>
      <c r="V960" s="216"/>
      <c r="W960" s="216"/>
      <c r="X960" s="216"/>
      <c r="Y960" s="216"/>
      <c r="Z960" s="216"/>
      <c r="AA960" s="216"/>
      <c r="AB960" s="216"/>
      <c r="AC960" s="216"/>
      <c r="AD960" s="216"/>
      <c r="AE960" s="216"/>
      <c r="AF960" s="216"/>
      <c r="AG960" s="216"/>
      <c r="AH960" s="216"/>
      <c r="AI960" s="216"/>
      <c r="AJ960" s="216"/>
      <c r="AK960" s="216"/>
      <c r="AL960" s="216"/>
      <c r="AM960" s="216"/>
      <c r="AN960" s="216"/>
      <c r="AO960" s="216"/>
      <c r="AP960" s="216"/>
      <c r="AQ960" s="216"/>
      <c r="AR960" s="216"/>
      <c r="AS960" s="216"/>
      <c r="AT960" s="216"/>
      <c r="AU960" s="216"/>
      <c r="AV960" s="216"/>
      <c r="AW960" s="216"/>
      <c r="AX960" s="216"/>
      <c r="AY960" s="216"/>
      <c r="AZ960" s="216"/>
      <c r="BA960" s="216"/>
      <c r="BB960" s="216"/>
      <c r="BC960" s="216"/>
      <c r="BD960" s="216"/>
      <c r="BE960" s="216"/>
      <c r="BF960" s="216"/>
      <c r="BG960" s="216"/>
      <c r="BH960" s="216"/>
      <c r="BI960" s="216"/>
      <c r="BJ960" s="216"/>
      <c r="BK960" s="216"/>
      <c r="BL960" s="216"/>
      <c r="BM960" s="216"/>
      <c r="BN960" s="216"/>
      <c r="BO960" s="216"/>
      <c r="BP960" s="216"/>
      <c r="BQ960" s="216"/>
      <c r="BR960" s="216"/>
      <c r="BS960" s="216"/>
      <c r="BT960" s="216"/>
      <c r="BU960" s="216"/>
      <c r="BV960" s="216"/>
      <c r="BW960" s="216"/>
      <c r="BX960" s="216"/>
      <c r="BY960" s="216"/>
      <c r="BZ960" s="216"/>
      <c r="CA960" s="216"/>
      <c r="CB960" s="216"/>
      <c r="CC960" s="216"/>
      <c r="CD960" s="216"/>
      <c r="CE960" s="216"/>
      <c r="CF960" s="216"/>
      <c r="CG960" s="216"/>
      <c r="CH960" s="216"/>
      <c r="CI960" s="216"/>
      <c r="CJ960" s="216"/>
      <c r="CK960" s="216"/>
      <c r="CL960" s="216"/>
      <c r="CM960" s="216"/>
      <c r="CN960" s="216"/>
      <c r="CO960" s="216"/>
      <c r="CP960" s="216"/>
      <c r="CQ960" s="216"/>
      <c r="CR960" s="216"/>
      <c r="CS960" s="216"/>
      <c r="CT960" s="216"/>
      <c r="CU960" s="216"/>
      <c r="CV960" s="216"/>
      <c r="CW960" s="216"/>
      <c r="CX960" s="216"/>
      <c r="CY960" s="216"/>
      <c r="CZ960" s="216"/>
      <c r="DA960" s="216"/>
      <c r="DB960" s="216"/>
      <c r="DC960" s="216"/>
      <c r="DD960" s="216"/>
      <c r="DE960" s="216"/>
      <c r="DF960" s="216"/>
      <c r="DG960" s="216"/>
      <c r="DH960" s="216"/>
      <c r="DI960" s="216"/>
      <c r="DJ960" s="216"/>
      <c r="DK960" s="216"/>
    </row>
    <row r="961" spans="1:115" s="50" customFormat="1" ht="12.75">
      <c r="A961" s="232">
        <v>38</v>
      </c>
      <c r="C961" s="13" t="s">
        <v>5598</v>
      </c>
      <c r="D961" s="13" t="s">
        <v>7445</v>
      </c>
      <c r="E961" s="13" t="s">
        <v>7546</v>
      </c>
      <c r="F961" s="13" t="s">
        <v>7549</v>
      </c>
      <c r="G961" s="12" t="s">
        <v>41</v>
      </c>
      <c r="H961" s="277">
        <v>9141</v>
      </c>
      <c r="I961" s="279">
        <v>0</v>
      </c>
      <c r="J961" s="279">
        <v>0</v>
      </c>
      <c r="K961" s="99" t="s">
        <v>7483</v>
      </c>
      <c r="L961" s="13" t="s">
        <v>7550</v>
      </c>
      <c r="M961" s="217"/>
      <c r="N961" s="216"/>
      <c r="O961" s="216"/>
      <c r="P961" s="216"/>
      <c r="Q961" s="216"/>
      <c r="R961" s="216"/>
      <c r="S961" s="216"/>
      <c r="T961" s="216"/>
      <c r="U961" s="216"/>
      <c r="V961" s="216"/>
      <c r="W961" s="216"/>
      <c r="X961" s="216"/>
      <c r="Y961" s="216"/>
      <c r="Z961" s="216"/>
      <c r="AA961" s="216"/>
      <c r="AB961" s="216"/>
      <c r="AC961" s="216"/>
      <c r="AD961" s="216"/>
      <c r="AE961" s="216"/>
      <c r="AF961" s="216"/>
      <c r="AG961" s="216"/>
      <c r="AH961" s="216"/>
      <c r="AI961" s="216"/>
      <c r="AJ961" s="216"/>
      <c r="AK961" s="216"/>
      <c r="AL961" s="216"/>
      <c r="AM961" s="216"/>
      <c r="AN961" s="216"/>
      <c r="AO961" s="216"/>
      <c r="AP961" s="216"/>
      <c r="AQ961" s="216"/>
      <c r="AR961" s="216"/>
      <c r="AS961" s="216"/>
      <c r="AT961" s="216"/>
      <c r="AU961" s="216"/>
      <c r="AV961" s="216"/>
      <c r="AW961" s="216"/>
      <c r="AX961" s="216"/>
      <c r="AY961" s="216"/>
      <c r="AZ961" s="216"/>
      <c r="BA961" s="216"/>
      <c r="BB961" s="216"/>
      <c r="BC961" s="216"/>
      <c r="BD961" s="216"/>
      <c r="BE961" s="216"/>
      <c r="BF961" s="216"/>
      <c r="BG961" s="216"/>
      <c r="BH961" s="216"/>
      <c r="BI961" s="216"/>
      <c r="BJ961" s="216"/>
      <c r="BK961" s="216"/>
      <c r="BL961" s="216"/>
      <c r="BM961" s="216"/>
      <c r="BN961" s="216"/>
      <c r="BO961" s="216"/>
      <c r="BP961" s="216"/>
      <c r="BQ961" s="216"/>
      <c r="BR961" s="216"/>
      <c r="BS961" s="216"/>
      <c r="BT961" s="216"/>
      <c r="BU961" s="216"/>
      <c r="BV961" s="216"/>
      <c r="BW961" s="216"/>
      <c r="BX961" s="216"/>
      <c r="BY961" s="216"/>
      <c r="BZ961" s="216"/>
      <c r="CA961" s="216"/>
      <c r="CB961" s="216"/>
      <c r="CC961" s="216"/>
      <c r="CD961" s="216"/>
      <c r="CE961" s="216"/>
      <c r="CF961" s="216"/>
      <c r="CG961" s="216"/>
      <c r="CH961" s="216"/>
      <c r="CI961" s="216"/>
      <c r="CJ961" s="216"/>
      <c r="CK961" s="216"/>
      <c r="CL961" s="216"/>
      <c r="CM961" s="216"/>
      <c r="CN961" s="216"/>
      <c r="CO961" s="216"/>
      <c r="CP961" s="216"/>
      <c r="CQ961" s="216"/>
      <c r="CR961" s="216"/>
      <c r="CS961" s="216"/>
      <c r="CT961" s="216"/>
      <c r="CU961" s="216"/>
      <c r="CV961" s="216"/>
      <c r="CW961" s="216"/>
      <c r="CX961" s="216"/>
      <c r="CY961" s="216"/>
      <c r="CZ961" s="216"/>
      <c r="DA961" s="216"/>
      <c r="DB961" s="216"/>
      <c r="DC961" s="216"/>
      <c r="DD961" s="216"/>
      <c r="DE961" s="216"/>
      <c r="DF961" s="216"/>
      <c r="DG961" s="216"/>
      <c r="DH961" s="216"/>
      <c r="DI961" s="216"/>
      <c r="DJ961" s="216"/>
      <c r="DK961" s="216"/>
    </row>
    <row r="962" spans="1:115" s="50" customFormat="1" ht="24">
      <c r="A962" s="232">
        <v>39</v>
      </c>
      <c r="B962" s="209"/>
      <c r="C962" s="218" t="s">
        <v>7551</v>
      </c>
      <c r="D962" s="218" t="s">
        <v>7552</v>
      </c>
      <c r="E962" s="210" t="s">
        <v>7553</v>
      </c>
      <c r="F962" s="210" t="s">
        <v>7554</v>
      </c>
      <c r="G962" s="219" t="s">
        <v>41</v>
      </c>
      <c r="H962" s="275">
        <v>25431</v>
      </c>
      <c r="I962" s="281">
        <v>0</v>
      </c>
      <c r="J962" s="281">
        <v>0</v>
      </c>
      <c r="K962" s="207">
        <v>42537</v>
      </c>
      <c r="L962" s="210" t="s">
        <v>7555</v>
      </c>
      <c r="M962" s="12"/>
      <c r="N962" s="216"/>
      <c r="O962" s="216"/>
      <c r="P962" s="216"/>
      <c r="Q962" s="216"/>
      <c r="R962" s="216"/>
      <c r="S962" s="216"/>
      <c r="T962" s="216"/>
      <c r="U962" s="216"/>
      <c r="V962" s="216"/>
      <c r="W962" s="216"/>
      <c r="X962" s="216"/>
      <c r="Y962" s="216"/>
      <c r="Z962" s="216"/>
      <c r="AA962" s="216"/>
      <c r="AB962" s="216"/>
      <c r="AC962" s="216"/>
      <c r="AD962" s="216"/>
      <c r="AE962" s="216"/>
      <c r="AF962" s="216"/>
      <c r="AG962" s="216"/>
      <c r="AH962" s="216"/>
      <c r="AI962" s="216"/>
      <c r="AJ962" s="216"/>
      <c r="AK962" s="216"/>
      <c r="AL962" s="216"/>
      <c r="AM962" s="216"/>
      <c r="AN962" s="216"/>
      <c r="AO962" s="216"/>
      <c r="AP962" s="216"/>
      <c r="AQ962" s="216"/>
      <c r="AR962" s="216"/>
      <c r="AS962" s="216"/>
      <c r="AT962" s="216"/>
      <c r="AU962" s="216"/>
      <c r="AV962" s="216"/>
      <c r="AW962" s="216"/>
      <c r="AX962" s="216"/>
      <c r="AY962" s="216"/>
      <c r="AZ962" s="216"/>
      <c r="BA962" s="216"/>
      <c r="BB962" s="216"/>
      <c r="BC962" s="216"/>
      <c r="BD962" s="216"/>
      <c r="BE962" s="216"/>
      <c r="BF962" s="216"/>
      <c r="BG962" s="216"/>
      <c r="BH962" s="216"/>
      <c r="BI962" s="216"/>
      <c r="BJ962" s="216"/>
      <c r="BK962" s="216"/>
      <c r="BL962" s="216"/>
      <c r="BM962" s="216"/>
      <c r="BN962" s="216"/>
      <c r="BO962" s="216"/>
      <c r="BP962" s="216"/>
      <c r="BQ962" s="216"/>
      <c r="BR962" s="216"/>
      <c r="BS962" s="216"/>
      <c r="BT962" s="216"/>
      <c r="BU962" s="216"/>
      <c r="BV962" s="216"/>
      <c r="BW962" s="216"/>
      <c r="BX962" s="216"/>
      <c r="BY962" s="216"/>
      <c r="BZ962" s="216"/>
      <c r="CA962" s="216"/>
      <c r="CB962" s="216"/>
      <c r="CC962" s="216"/>
      <c r="CD962" s="216"/>
      <c r="CE962" s="216"/>
      <c r="CF962" s="216"/>
      <c r="CG962" s="216"/>
      <c r="CH962" s="216"/>
      <c r="CI962" s="216"/>
      <c r="CJ962" s="216"/>
      <c r="CK962" s="216"/>
      <c r="CL962" s="216"/>
      <c r="CM962" s="216"/>
      <c r="CN962" s="216"/>
      <c r="CO962" s="216"/>
      <c r="CP962" s="216"/>
      <c r="CQ962" s="216"/>
      <c r="CR962" s="216"/>
      <c r="CS962" s="216"/>
      <c r="CT962" s="216"/>
      <c r="CU962" s="216"/>
      <c r="CV962" s="216"/>
      <c r="CW962" s="216"/>
      <c r="CX962" s="216"/>
      <c r="CY962" s="216"/>
      <c r="CZ962" s="216"/>
      <c r="DA962" s="216"/>
      <c r="DB962" s="216"/>
      <c r="DC962" s="216"/>
      <c r="DD962" s="216"/>
      <c r="DE962" s="216"/>
      <c r="DF962" s="216"/>
      <c r="DG962" s="216"/>
      <c r="DH962" s="216"/>
      <c r="DI962" s="216"/>
      <c r="DJ962" s="216"/>
      <c r="DK962" s="216"/>
    </row>
    <row r="963" spans="1:115" s="50" customFormat="1" ht="24">
      <c r="A963" s="232">
        <v>40</v>
      </c>
      <c r="C963" s="218" t="s">
        <v>7556</v>
      </c>
      <c r="D963" s="218" t="s">
        <v>7552</v>
      </c>
      <c r="E963" s="218" t="s">
        <v>7557</v>
      </c>
      <c r="F963" s="218" t="s">
        <v>7558</v>
      </c>
      <c r="G963" s="211" t="s">
        <v>41</v>
      </c>
      <c r="H963" s="277">
        <v>9501</v>
      </c>
      <c r="I963" s="280">
        <v>0</v>
      </c>
      <c r="J963" s="280">
        <v>0</v>
      </c>
      <c r="K963" s="207">
        <v>42537</v>
      </c>
      <c r="L963" s="218" t="s">
        <v>7559</v>
      </c>
      <c r="N963" s="216"/>
      <c r="O963" s="216"/>
      <c r="P963" s="216"/>
      <c r="Q963" s="216"/>
      <c r="R963" s="216"/>
      <c r="S963" s="216"/>
      <c r="T963" s="216"/>
      <c r="U963" s="216"/>
      <c r="V963" s="216"/>
      <c r="W963" s="216"/>
      <c r="X963" s="216"/>
      <c r="Y963" s="216"/>
      <c r="Z963" s="216"/>
      <c r="AA963" s="216"/>
      <c r="AB963" s="216"/>
      <c r="AC963" s="216"/>
      <c r="AD963" s="216"/>
      <c r="AE963" s="216"/>
      <c r="AF963" s="216"/>
      <c r="AG963" s="216"/>
      <c r="AH963" s="216"/>
      <c r="AI963" s="216"/>
      <c r="AJ963" s="216"/>
      <c r="AK963" s="216"/>
      <c r="AL963" s="216"/>
      <c r="AM963" s="216"/>
      <c r="AN963" s="216"/>
      <c r="AO963" s="216"/>
      <c r="AP963" s="216"/>
      <c r="AQ963" s="216"/>
      <c r="AR963" s="216"/>
      <c r="AS963" s="216"/>
      <c r="AT963" s="216"/>
      <c r="AU963" s="216"/>
      <c r="AV963" s="216"/>
      <c r="AW963" s="216"/>
      <c r="AX963" s="216"/>
      <c r="AY963" s="216"/>
      <c r="AZ963" s="216"/>
      <c r="BA963" s="216"/>
      <c r="BB963" s="216"/>
      <c r="BC963" s="216"/>
      <c r="BD963" s="216"/>
      <c r="BE963" s="216"/>
      <c r="BF963" s="216"/>
      <c r="BG963" s="216"/>
      <c r="BH963" s="216"/>
      <c r="BI963" s="216"/>
      <c r="BJ963" s="216"/>
      <c r="BK963" s="216"/>
      <c r="BL963" s="216"/>
      <c r="BM963" s="216"/>
      <c r="BN963" s="216"/>
      <c r="BO963" s="216"/>
      <c r="BP963" s="216"/>
      <c r="BQ963" s="216"/>
      <c r="BR963" s="216"/>
      <c r="BS963" s="216"/>
      <c r="BT963" s="216"/>
      <c r="BU963" s="216"/>
      <c r="BV963" s="216"/>
      <c r="BW963" s="216"/>
      <c r="BX963" s="216"/>
      <c r="BY963" s="216"/>
      <c r="BZ963" s="216"/>
      <c r="CA963" s="216"/>
      <c r="CB963" s="216"/>
      <c r="CC963" s="216"/>
      <c r="CD963" s="216"/>
      <c r="CE963" s="216"/>
      <c r="CF963" s="216"/>
      <c r="CG963" s="216"/>
      <c r="CH963" s="216"/>
      <c r="CI963" s="216"/>
      <c r="CJ963" s="216"/>
      <c r="CK963" s="216"/>
      <c r="CL963" s="216"/>
      <c r="CM963" s="216"/>
      <c r="CN963" s="216"/>
      <c r="CO963" s="216"/>
      <c r="CP963" s="216"/>
      <c r="CQ963" s="216"/>
      <c r="CR963" s="216"/>
      <c r="CS963" s="216"/>
      <c r="CT963" s="216"/>
      <c r="CU963" s="216"/>
      <c r="CV963" s="216"/>
      <c r="CW963" s="216"/>
      <c r="CX963" s="216"/>
      <c r="CY963" s="216"/>
      <c r="CZ963" s="216"/>
      <c r="DA963" s="216"/>
      <c r="DB963" s="216"/>
      <c r="DC963" s="216"/>
      <c r="DD963" s="216"/>
      <c r="DE963" s="216"/>
      <c r="DF963" s="216"/>
      <c r="DG963" s="216"/>
      <c r="DH963" s="216"/>
      <c r="DI963" s="216"/>
      <c r="DJ963" s="216"/>
      <c r="DK963" s="216"/>
    </row>
    <row r="964" spans="1:115" s="50" customFormat="1" ht="24">
      <c r="A964" s="232">
        <v>41</v>
      </c>
      <c r="C964" s="218" t="s">
        <v>7560</v>
      </c>
      <c r="D964" s="218" t="s">
        <v>7552</v>
      </c>
      <c r="E964" s="218" t="s">
        <v>7561</v>
      </c>
      <c r="F964" s="218" t="s">
        <v>7562</v>
      </c>
      <c r="G964" s="219" t="s">
        <v>41</v>
      </c>
      <c r="H964" s="277">
        <v>3050</v>
      </c>
      <c r="I964" s="280">
        <v>0</v>
      </c>
      <c r="J964" s="280">
        <v>0</v>
      </c>
      <c r="K964" s="207">
        <v>42537</v>
      </c>
      <c r="L964" s="218" t="s">
        <v>7563</v>
      </c>
      <c r="N964" s="216"/>
      <c r="O964" s="216"/>
      <c r="P964" s="216"/>
      <c r="Q964" s="216"/>
      <c r="R964" s="216"/>
      <c r="S964" s="216"/>
      <c r="T964" s="216"/>
      <c r="U964" s="216"/>
      <c r="V964" s="216"/>
      <c r="W964" s="216"/>
      <c r="X964" s="216"/>
      <c r="Y964" s="216"/>
      <c r="Z964" s="216"/>
      <c r="AA964" s="216"/>
      <c r="AB964" s="216"/>
      <c r="AC964" s="216"/>
      <c r="AD964" s="216"/>
      <c r="AE964" s="216"/>
      <c r="AF964" s="216"/>
      <c r="AG964" s="216"/>
      <c r="AH964" s="216"/>
      <c r="AI964" s="216"/>
      <c r="AJ964" s="216"/>
      <c r="AK964" s="216"/>
      <c r="AL964" s="216"/>
      <c r="AM964" s="216"/>
      <c r="AN964" s="216"/>
      <c r="AO964" s="216"/>
      <c r="AP964" s="216"/>
      <c r="AQ964" s="216"/>
      <c r="AR964" s="216"/>
      <c r="AS964" s="216"/>
      <c r="AT964" s="216"/>
      <c r="AU964" s="216"/>
      <c r="AV964" s="216"/>
      <c r="AW964" s="216"/>
      <c r="AX964" s="216"/>
      <c r="AY964" s="216"/>
      <c r="AZ964" s="216"/>
      <c r="BA964" s="216"/>
      <c r="BB964" s="216"/>
      <c r="BC964" s="216"/>
      <c r="BD964" s="216"/>
      <c r="BE964" s="216"/>
      <c r="BF964" s="216"/>
      <c r="BG964" s="216"/>
      <c r="BH964" s="216"/>
      <c r="BI964" s="216"/>
      <c r="BJ964" s="216"/>
      <c r="BK964" s="216"/>
      <c r="BL964" s="216"/>
      <c r="BM964" s="216"/>
      <c r="BN964" s="216"/>
      <c r="BO964" s="216"/>
      <c r="BP964" s="216"/>
      <c r="BQ964" s="216"/>
      <c r="BR964" s="216"/>
      <c r="BS964" s="216"/>
      <c r="BT964" s="216"/>
      <c r="BU964" s="216"/>
      <c r="BV964" s="216"/>
      <c r="BW964" s="216"/>
      <c r="BX964" s="216"/>
      <c r="BY964" s="216"/>
      <c r="BZ964" s="216"/>
      <c r="CA964" s="216"/>
      <c r="CB964" s="216"/>
      <c r="CC964" s="216"/>
      <c r="CD964" s="216"/>
      <c r="CE964" s="216"/>
      <c r="CF964" s="216"/>
      <c r="CG964" s="216"/>
      <c r="CH964" s="216"/>
      <c r="CI964" s="216"/>
      <c r="CJ964" s="216"/>
      <c r="CK964" s="216"/>
      <c r="CL964" s="216"/>
      <c r="CM964" s="216"/>
      <c r="CN964" s="216"/>
      <c r="CO964" s="216"/>
      <c r="CP964" s="216"/>
      <c r="CQ964" s="216"/>
      <c r="CR964" s="216"/>
      <c r="CS964" s="216"/>
      <c r="CT964" s="216"/>
      <c r="CU964" s="216"/>
      <c r="CV964" s="216"/>
      <c r="CW964" s="216"/>
      <c r="CX964" s="216"/>
      <c r="CY964" s="216"/>
      <c r="CZ964" s="216"/>
      <c r="DA964" s="216"/>
      <c r="DB964" s="216"/>
      <c r="DC964" s="216"/>
      <c r="DD964" s="216"/>
      <c r="DE964" s="216"/>
      <c r="DF964" s="216"/>
      <c r="DG964" s="216"/>
      <c r="DH964" s="216"/>
      <c r="DI964" s="216"/>
      <c r="DJ964" s="216"/>
      <c r="DK964" s="216"/>
    </row>
    <row r="965" spans="1:115" s="50" customFormat="1" ht="24">
      <c r="A965" s="232">
        <v>42</v>
      </c>
      <c r="C965" s="218" t="s">
        <v>7564</v>
      </c>
      <c r="D965" s="218" t="s">
        <v>7552</v>
      </c>
      <c r="E965" s="218" t="s">
        <v>7565</v>
      </c>
      <c r="F965" s="218" t="s">
        <v>7566</v>
      </c>
      <c r="G965" s="219" t="s">
        <v>41</v>
      </c>
      <c r="H965" s="277">
        <v>200</v>
      </c>
      <c r="I965" s="280">
        <v>0</v>
      </c>
      <c r="J965" s="280">
        <v>0</v>
      </c>
      <c r="K965" s="207">
        <v>42537</v>
      </c>
      <c r="L965" s="218" t="s">
        <v>7567</v>
      </c>
      <c r="N965" s="216"/>
      <c r="O965" s="216"/>
      <c r="P965" s="216"/>
      <c r="Q965" s="216"/>
      <c r="R965" s="216"/>
      <c r="S965" s="216"/>
      <c r="T965" s="216"/>
      <c r="U965" s="216"/>
      <c r="V965" s="216"/>
      <c r="W965" s="216"/>
      <c r="X965" s="216"/>
      <c r="Y965" s="216"/>
      <c r="Z965" s="216"/>
      <c r="AA965" s="216"/>
      <c r="AB965" s="216"/>
      <c r="AC965" s="216"/>
      <c r="AD965" s="216"/>
      <c r="AE965" s="216"/>
      <c r="AF965" s="216"/>
      <c r="AG965" s="216"/>
      <c r="AH965" s="216"/>
      <c r="AI965" s="216"/>
      <c r="AJ965" s="216"/>
      <c r="AK965" s="216"/>
      <c r="AL965" s="216"/>
      <c r="AM965" s="216"/>
      <c r="AN965" s="216"/>
      <c r="AO965" s="216"/>
      <c r="AP965" s="216"/>
      <c r="AQ965" s="216"/>
      <c r="AR965" s="216"/>
      <c r="AS965" s="216"/>
      <c r="AT965" s="216"/>
      <c r="AU965" s="216"/>
      <c r="AV965" s="216"/>
      <c r="AW965" s="216"/>
      <c r="AX965" s="216"/>
      <c r="AY965" s="216"/>
      <c r="AZ965" s="216"/>
      <c r="BA965" s="216"/>
      <c r="BB965" s="216"/>
      <c r="BC965" s="216"/>
      <c r="BD965" s="216"/>
      <c r="BE965" s="216"/>
      <c r="BF965" s="216"/>
      <c r="BG965" s="216"/>
      <c r="BH965" s="216"/>
      <c r="BI965" s="216"/>
      <c r="BJ965" s="216"/>
      <c r="BK965" s="216"/>
      <c r="BL965" s="216"/>
      <c r="BM965" s="216"/>
      <c r="BN965" s="216"/>
      <c r="BO965" s="216"/>
      <c r="BP965" s="216"/>
      <c r="BQ965" s="216"/>
      <c r="BR965" s="216"/>
      <c r="BS965" s="216"/>
      <c r="BT965" s="216"/>
      <c r="BU965" s="216"/>
      <c r="BV965" s="216"/>
      <c r="BW965" s="216"/>
      <c r="BX965" s="216"/>
      <c r="BY965" s="216"/>
      <c r="BZ965" s="216"/>
      <c r="CA965" s="216"/>
      <c r="CB965" s="216"/>
      <c r="CC965" s="216"/>
      <c r="CD965" s="216"/>
      <c r="CE965" s="216"/>
      <c r="CF965" s="216"/>
      <c r="CG965" s="216"/>
      <c r="CH965" s="216"/>
      <c r="CI965" s="216"/>
      <c r="CJ965" s="216"/>
      <c r="CK965" s="216"/>
      <c r="CL965" s="216"/>
      <c r="CM965" s="216"/>
      <c r="CN965" s="216"/>
      <c r="CO965" s="216"/>
      <c r="CP965" s="216"/>
      <c r="CQ965" s="216"/>
      <c r="CR965" s="216"/>
      <c r="CS965" s="216"/>
      <c r="CT965" s="216"/>
      <c r="CU965" s="216"/>
      <c r="CV965" s="216"/>
      <c r="CW965" s="216"/>
      <c r="CX965" s="216"/>
      <c r="CY965" s="216"/>
      <c r="CZ965" s="216"/>
      <c r="DA965" s="216"/>
      <c r="DB965" s="216"/>
      <c r="DC965" s="216"/>
      <c r="DD965" s="216"/>
      <c r="DE965" s="216"/>
      <c r="DF965" s="216"/>
      <c r="DG965" s="216"/>
      <c r="DH965" s="216"/>
      <c r="DI965" s="216"/>
      <c r="DJ965" s="216"/>
      <c r="DK965" s="216"/>
    </row>
    <row r="966" spans="1:115" s="50" customFormat="1" ht="24">
      <c r="A966" s="232">
        <v>43</v>
      </c>
      <c r="C966" s="212" t="s">
        <v>7568</v>
      </c>
      <c r="D966" s="212" t="s">
        <v>7569</v>
      </c>
      <c r="E966" s="212" t="s">
        <v>7570</v>
      </c>
      <c r="F966" s="212" t="s">
        <v>7571</v>
      </c>
      <c r="G966" s="213" t="s">
        <v>7572</v>
      </c>
      <c r="H966" s="277">
        <v>11000</v>
      </c>
      <c r="I966" s="280">
        <v>0</v>
      </c>
      <c r="J966" s="280">
        <v>0</v>
      </c>
      <c r="K966" s="214">
        <v>42537</v>
      </c>
      <c r="L966" s="212" t="s">
        <v>7573</v>
      </c>
      <c r="N966" s="216"/>
      <c r="O966" s="216"/>
      <c r="P966" s="216"/>
      <c r="Q966" s="216"/>
      <c r="R966" s="216"/>
      <c r="S966" s="216"/>
      <c r="T966" s="216"/>
      <c r="U966" s="216"/>
      <c r="V966" s="216"/>
      <c r="W966" s="216"/>
      <c r="X966" s="216"/>
      <c r="Y966" s="216"/>
      <c r="Z966" s="216"/>
      <c r="AA966" s="216"/>
      <c r="AB966" s="216"/>
      <c r="AC966" s="216"/>
      <c r="AD966" s="216"/>
      <c r="AE966" s="216"/>
      <c r="AF966" s="216"/>
      <c r="AG966" s="216"/>
      <c r="AH966" s="216"/>
      <c r="AI966" s="216"/>
      <c r="AJ966" s="216"/>
      <c r="AK966" s="216"/>
      <c r="AL966" s="216"/>
      <c r="AM966" s="216"/>
      <c r="AN966" s="216"/>
      <c r="AO966" s="216"/>
      <c r="AP966" s="216"/>
      <c r="AQ966" s="216"/>
      <c r="AR966" s="216"/>
      <c r="AS966" s="216"/>
      <c r="AT966" s="216"/>
      <c r="AU966" s="216"/>
      <c r="AV966" s="216"/>
      <c r="AW966" s="216"/>
      <c r="AX966" s="216"/>
      <c r="AY966" s="216"/>
      <c r="AZ966" s="216"/>
      <c r="BA966" s="216"/>
      <c r="BB966" s="216"/>
      <c r="BC966" s="216"/>
      <c r="BD966" s="216"/>
      <c r="BE966" s="216"/>
      <c r="BF966" s="216"/>
      <c r="BG966" s="216"/>
      <c r="BH966" s="216"/>
      <c r="BI966" s="216"/>
      <c r="BJ966" s="216"/>
      <c r="BK966" s="216"/>
      <c r="BL966" s="216"/>
      <c r="BM966" s="216"/>
      <c r="BN966" s="216"/>
      <c r="BO966" s="216"/>
      <c r="BP966" s="216"/>
      <c r="BQ966" s="216"/>
      <c r="BR966" s="216"/>
      <c r="BS966" s="216"/>
      <c r="BT966" s="216"/>
      <c r="BU966" s="216"/>
      <c r="BV966" s="216"/>
      <c r="BW966" s="216"/>
      <c r="BX966" s="216"/>
      <c r="BY966" s="216"/>
      <c r="BZ966" s="216"/>
      <c r="CA966" s="216"/>
      <c r="CB966" s="216"/>
      <c r="CC966" s="216"/>
      <c r="CD966" s="216"/>
      <c r="CE966" s="216"/>
      <c r="CF966" s="216"/>
      <c r="CG966" s="216"/>
      <c r="CH966" s="216"/>
      <c r="CI966" s="216"/>
      <c r="CJ966" s="216"/>
      <c r="CK966" s="216"/>
      <c r="CL966" s="216"/>
      <c r="CM966" s="216"/>
      <c r="CN966" s="216"/>
      <c r="CO966" s="216"/>
      <c r="CP966" s="216"/>
      <c r="CQ966" s="216"/>
      <c r="CR966" s="216"/>
      <c r="CS966" s="216"/>
      <c r="CT966" s="216"/>
      <c r="CU966" s="216"/>
      <c r="CV966" s="216"/>
      <c r="CW966" s="216"/>
      <c r="CX966" s="216"/>
      <c r="CY966" s="216"/>
      <c r="CZ966" s="216"/>
      <c r="DA966" s="216"/>
      <c r="DB966" s="216"/>
      <c r="DC966" s="216"/>
      <c r="DD966" s="216"/>
      <c r="DE966" s="216"/>
      <c r="DF966" s="216"/>
      <c r="DG966" s="216"/>
      <c r="DH966" s="216"/>
      <c r="DI966" s="216"/>
      <c r="DJ966" s="216"/>
      <c r="DK966" s="216"/>
    </row>
    <row r="967" spans="1:115" s="50" customFormat="1" ht="12.75">
      <c r="A967" s="232">
        <v>44</v>
      </c>
      <c r="C967" s="50" t="s">
        <v>7574</v>
      </c>
      <c r="D967" s="50" t="s">
        <v>7575</v>
      </c>
      <c r="E967" s="50" t="s">
        <v>7576</v>
      </c>
      <c r="F967" s="50" t="s">
        <v>7577</v>
      </c>
      <c r="G967" s="32" t="s">
        <v>355</v>
      </c>
      <c r="H967" s="277">
        <v>1000</v>
      </c>
      <c r="I967" s="278">
        <v>0</v>
      </c>
      <c r="J967" s="277">
        <v>0</v>
      </c>
      <c r="K967" s="50" t="s">
        <v>7578</v>
      </c>
      <c r="L967" s="50" t="s">
        <v>7579</v>
      </c>
      <c r="N967" s="216"/>
      <c r="O967" s="216"/>
      <c r="P967" s="216"/>
      <c r="Q967" s="216"/>
      <c r="R967" s="216"/>
      <c r="S967" s="216"/>
      <c r="T967" s="216"/>
      <c r="U967" s="216"/>
      <c r="V967" s="216"/>
      <c r="W967" s="216"/>
      <c r="X967" s="216"/>
      <c r="Y967" s="216"/>
      <c r="Z967" s="216"/>
      <c r="AA967" s="216"/>
      <c r="AB967" s="216"/>
      <c r="AC967" s="216"/>
      <c r="AD967" s="216"/>
      <c r="AE967" s="216"/>
      <c r="AF967" s="216"/>
      <c r="AG967" s="216"/>
      <c r="AH967" s="216"/>
      <c r="AI967" s="216"/>
      <c r="AJ967" s="216"/>
      <c r="AK967" s="216"/>
      <c r="AL967" s="216"/>
      <c r="AM967" s="216"/>
      <c r="AN967" s="216"/>
      <c r="AO967" s="216"/>
      <c r="AP967" s="216"/>
      <c r="AQ967" s="216"/>
      <c r="AR967" s="216"/>
      <c r="AS967" s="216"/>
      <c r="AT967" s="216"/>
      <c r="AU967" s="216"/>
      <c r="AV967" s="216"/>
      <c r="AW967" s="216"/>
      <c r="AX967" s="216"/>
      <c r="AY967" s="216"/>
      <c r="AZ967" s="216"/>
      <c r="BA967" s="216"/>
      <c r="BB967" s="216"/>
      <c r="BC967" s="216"/>
      <c r="BD967" s="216"/>
      <c r="BE967" s="216"/>
      <c r="BF967" s="216"/>
      <c r="BG967" s="216"/>
      <c r="BH967" s="216"/>
      <c r="BI967" s="216"/>
      <c r="BJ967" s="216"/>
      <c r="BK967" s="216"/>
      <c r="BL967" s="216"/>
      <c r="BM967" s="216"/>
      <c r="BN967" s="216"/>
      <c r="BO967" s="216"/>
      <c r="BP967" s="216"/>
      <c r="BQ967" s="216"/>
      <c r="BR967" s="216"/>
      <c r="BS967" s="216"/>
      <c r="BT967" s="216"/>
      <c r="BU967" s="216"/>
      <c r="BV967" s="216"/>
      <c r="BW967" s="216"/>
      <c r="BX967" s="216"/>
      <c r="BY967" s="216"/>
      <c r="BZ967" s="216"/>
      <c r="CA967" s="216"/>
      <c r="CB967" s="216"/>
      <c r="CC967" s="216"/>
      <c r="CD967" s="216"/>
      <c r="CE967" s="216"/>
      <c r="CF967" s="216"/>
      <c r="CG967" s="216"/>
      <c r="CH967" s="216"/>
      <c r="CI967" s="216"/>
      <c r="CJ967" s="216"/>
      <c r="CK967" s="216"/>
      <c r="CL967" s="216"/>
      <c r="CM967" s="216"/>
      <c r="CN967" s="216"/>
      <c r="CO967" s="216"/>
      <c r="CP967" s="216"/>
      <c r="CQ967" s="216"/>
      <c r="CR967" s="216"/>
      <c r="CS967" s="216"/>
      <c r="CT967" s="216"/>
      <c r="CU967" s="216"/>
      <c r="CV967" s="216"/>
      <c r="CW967" s="216"/>
      <c r="CX967" s="216"/>
      <c r="CY967" s="216"/>
      <c r="CZ967" s="216"/>
      <c r="DA967" s="216"/>
      <c r="DB967" s="216"/>
      <c r="DC967" s="216"/>
      <c r="DD967" s="216"/>
      <c r="DE967" s="216"/>
      <c r="DF967" s="216"/>
      <c r="DG967" s="216"/>
      <c r="DH967" s="216"/>
      <c r="DI967" s="216"/>
      <c r="DJ967" s="216"/>
      <c r="DK967" s="216"/>
    </row>
    <row r="968" spans="1:115" s="50" customFormat="1" ht="25.5">
      <c r="A968" s="232">
        <v>45</v>
      </c>
      <c r="C968" s="50" t="s">
        <v>7580</v>
      </c>
      <c r="D968" s="50" t="s">
        <v>7575</v>
      </c>
      <c r="E968" s="50" t="s">
        <v>7581</v>
      </c>
      <c r="F968" s="50" t="s">
        <v>7582</v>
      </c>
      <c r="G968" s="32" t="s">
        <v>41</v>
      </c>
      <c r="H968" s="277">
        <v>1300</v>
      </c>
      <c r="I968" s="278">
        <v>0</v>
      </c>
      <c r="J968" s="277">
        <v>0</v>
      </c>
      <c r="K968" s="50" t="s">
        <v>7583</v>
      </c>
      <c r="L968" s="50" t="s">
        <v>7584</v>
      </c>
      <c r="N968" s="216"/>
      <c r="O968" s="216"/>
      <c r="P968" s="216"/>
      <c r="Q968" s="216"/>
      <c r="R968" s="216"/>
      <c r="S968" s="216"/>
      <c r="T968" s="216"/>
      <c r="U968" s="216"/>
      <c r="V968" s="216"/>
      <c r="W968" s="216"/>
      <c r="X968" s="216"/>
      <c r="Y968" s="216"/>
      <c r="Z968" s="216"/>
      <c r="AA968" s="216"/>
      <c r="AB968" s="216"/>
      <c r="AC968" s="216"/>
      <c r="AD968" s="216"/>
      <c r="AE968" s="216"/>
      <c r="AF968" s="216"/>
      <c r="AG968" s="216"/>
      <c r="AH968" s="216"/>
      <c r="AI968" s="216"/>
      <c r="AJ968" s="216"/>
      <c r="AK968" s="216"/>
      <c r="AL968" s="216"/>
      <c r="AM968" s="216"/>
      <c r="AN968" s="216"/>
      <c r="AO968" s="216"/>
      <c r="AP968" s="216"/>
      <c r="AQ968" s="216"/>
      <c r="AR968" s="216"/>
      <c r="AS968" s="216"/>
      <c r="AT968" s="216"/>
      <c r="AU968" s="216"/>
      <c r="AV968" s="216"/>
      <c r="AW968" s="216"/>
      <c r="AX968" s="216"/>
      <c r="AY968" s="216"/>
      <c r="AZ968" s="216"/>
      <c r="BA968" s="216"/>
      <c r="BB968" s="216"/>
      <c r="BC968" s="216"/>
      <c r="BD968" s="216"/>
      <c r="BE968" s="216"/>
      <c r="BF968" s="216"/>
      <c r="BG968" s="216"/>
      <c r="BH968" s="216"/>
      <c r="BI968" s="216"/>
      <c r="BJ968" s="216"/>
      <c r="BK968" s="216"/>
      <c r="BL968" s="216"/>
      <c r="BM968" s="216"/>
      <c r="BN968" s="216"/>
      <c r="BO968" s="216"/>
      <c r="BP968" s="216"/>
      <c r="BQ968" s="216"/>
      <c r="BR968" s="216"/>
      <c r="BS968" s="216"/>
      <c r="BT968" s="216"/>
      <c r="BU968" s="216"/>
      <c r="BV968" s="216"/>
      <c r="BW968" s="216"/>
      <c r="BX968" s="216"/>
      <c r="BY968" s="216"/>
      <c r="BZ968" s="216"/>
      <c r="CA968" s="216"/>
      <c r="CB968" s="216"/>
      <c r="CC968" s="216"/>
      <c r="CD968" s="216"/>
      <c r="CE968" s="216"/>
      <c r="CF968" s="216"/>
      <c r="CG968" s="216"/>
      <c r="CH968" s="216"/>
      <c r="CI968" s="216"/>
      <c r="CJ968" s="216"/>
      <c r="CK968" s="216"/>
      <c r="CL968" s="216"/>
      <c r="CM968" s="216"/>
      <c r="CN968" s="216"/>
      <c r="CO968" s="216"/>
      <c r="CP968" s="216"/>
      <c r="CQ968" s="216"/>
      <c r="CR968" s="216"/>
      <c r="CS968" s="216"/>
      <c r="CT968" s="216"/>
      <c r="CU968" s="216"/>
      <c r="CV968" s="216"/>
      <c r="CW968" s="216"/>
      <c r="CX968" s="216"/>
      <c r="CY968" s="216"/>
      <c r="CZ968" s="216"/>
      <c r="DA968" s="216"/>
      <c r="DB968" s="216"/>
      <c r="DC968" s="216"/>
      <c r="DD968" s="216"/>
      <c r="DE968" s="216"/>
      <c r="DF968" s="216"/>
      <c r="DG968" s="216"/>
      <c r="DH968" s="216"/>
      <c r="DI968" s="216"/>
      <c r="DJ968" s="216"/>
      <c r="DK968" s="216"/>
    </row>
    <row r="969" spans="1:115" s="50" customFormat="1" ht="25.5">
      <c r="A969" s="232">
        <v>46</v>
      </c>
      <c r="C969" s="50" t="s">
        <v>7580</v>
      </c>
      <c r="D969" s="50" t="s">
        <v>7575</v>
      </c>
      <c r="E969" s="50" t="s">
        <v>7585</v>
      </c>
      <c r="F969" s="50" t="s">
        <v>7586</v>
      </c>
      <c r="G969" s="32" t="s">
        <v>41</v>
      </c>
      <c r="H969" s="277">
        <v>700</v>
      </c>
      <c r="I969" s="278">
        <v>0</v>
      </c>
      <c r="J969" s="277">
        <v>0</v>
      </c>
      <c r="K969" s="50" t="s">
        <v>7583</v>
      </c>
      <c r="L969" s="50" t="s">
        <v>7587</v>
      </c>
      <c r="N969" s="216"/>
      <c r="O969" s="216"/>
      <c r="P969" s="216"/>
      <c r="Q969" s="216"/>
      <c r="R969" s="216"/>
      <c r="S969" s="216"/>
      <c r="T969" s="216"/>
      <c r="U969" s="216"/>
      <c r="V969" s="216"/>
      <c r="W969" s="216"/>
      <c r="X969" s="216"/>
      <c r="Y969" s="216"/>
      <c r="Z969" s="216"/>
      <c r="AA969" s="216"/>
      <c r="AB969" s="216"/>
      <c r="AC969" s="216"/>
      <c r="AD969" s="216"/>
      <c r="AE969" s="216"/>
      <c r="AF969" s="216"/>
      <c r="AG969" s="216"/>
      <c r="AH969" s="216"/>
      <c r="AI969" s="216"/>
      <c r="AJ969" s="216"/>
      <c r="AK969" s="216"/>
      <c r="AL969" s="216"/>
      <c r="AM969" s="216"/>
      <c r="AN969" s="216"/>
      <c r="AO969" s="216"/>
      <c r="AP969" s="216"/>
      <c r="AQ969" s="216"/>
      <c r="AR969" s="216"/>
      <c r="AS969" s="216"/>
      <c r="AT969" s="216"/>
      <c r="AU969" s="216"/>
      <c r="AV969" s="216"/>
      <c r="AW969" s="216"/>
      <c r="AX969" s="216"/>
      <c r="AY969" s="216"/>
      <c r="AZ969" s="216"/>
      <c r="BA969" s="216"/>
      <c r="BB969" s="216"/>
      <c r="BC969" s="216"/>
      <c r="BD969" s="216"/>
      <c r="BE969" s="216"/>
      <c r="BF969" s="216"/>
      <c r="BG969" s="216"/>
      <c r="BH969" s="216"/>
      <c r="BI969" s="216"/>
      <c r="BJ969" s="216"/>
      <c r="BK969" s="216"/>
      <c r="BL969" s="216"/>
      <c r="BM969" s="216"/>
      <c r="BN969" s="216"/>
      <c r="BO969" s="216"/>
      <c r="BP969" s="216"/>
      <c r="BQ969" s="216"/>
      <c r="BR969" s="216"/>
      <c r="BS969" s="216"/>
      <c r="BT969" s="216"/>
      <c r="BU969" s="216"/>
      <c r="BV969" s="216"/>
      <c r="BW969" s="216"/>
      <c r="BX969" s="216"/>
      <c r="BY969" s="216"/>
      <c r="BZ969" s="216"/>
      <c r="CA969" s="216"/>
      <c r="CB969" s="216"/>
      <c r="CC969" s="216"/>
      <c r="CD969" s="216"/>
      <c r="CE969" s="216"/>
      <c r="CF969" s="216"/>
      <c r="CG969" s="216"/>
      <c r="CH969" s="216"/>
      <c r="CI969" s="216"/>
      <c r="CJ969" s="216"/>
      <c r="CK969" s="216"/>
      <c r="CL969" s="216"/>
      <c r="CM969" s="216"/>
      <c r="CN969" s="216"/>
      <c r="CO969" s="216"/>
      <c r="CP969" s="216"/>
      <c r="CQ969" s="216"/>
      <c r="CR969" s="216"/>
      <c r="CS969" s="216"/>
      <c r="CT969" s="216"/>
      <c r="CU969" s="216"/>
      <c r="CV969" s="216"/>
      <c r="CW969" s="216"/>
      <c r="CX969" s="216"/>
      <c r="CY969" s="216"/>
      <c r="CZ969" s="216"/>
      <c r="DA969" s="216"/>
      <c r="DB969" s="216"/>
      <c r="DC969" s="216"/>
      <c r="DD969" s="216"/>
      <c r="DE969" s="216"/>
      <c r="DF969" s="216"/>
      <c r="DG969" s="216"/>
      <c r="DH969" s="216"/>
      <c r="DI969" s="216"/>
      <c r="DJ969" s="216"/>
      <c r="DK969" s="216"/>
    </row>
    <row r="970" spans="1:115" s="50" customFormat="1" ht="25.5">
      <c r="A970" s="232">
        <v>47</v>
      </c>
      <c r="C970" s="50" t="s">
        <v>7396</v>
      </c>
      <c r="D970" s="50" t="s">
        <v>7575</v>
      </c>
      <c r="E970" s="50" t="s">
        <v>7588</v>
      </c>
      <c r="F970" s="50" t="s">
        <v>7589</v>
      </c>
      <c r="G970" s="32" t="s">
        <v>41</v>
      </c>
      <c r="H970" s="277">
        <v>0</v>
      </c>
      <c r="I970" s="278">
        <v>0</v>
      </c>
      <c r="J970" s="277">
        <v>3200</v>
      </c>
      <c r="K970" s="50" t="s">
        <v>7583</v>
      </c>
      <c r="L970" s="50" t="s">
        <v>7590</v>
      </c>
      <c r="N970" s="216"/>
      <c r="O970" s="216"/>
      <c r="P970" s="216"/>
      <c r="Q970" s="216"/>
      <c r="R970" s="216"/>
      <c r="S970" s="216"/>
      <c r="T970" s="216"/>
      <c r="U970" s="216"/>
      <c r="V970" s="216"/>
      <c r="W970" s="216"/>
      <c r="X970" s="216"/>
      <c r="Y970" s="216"/>
      <c r="Z970" s="216"/>
      <c r="AA970" s="216"/>
      <c r="AB970" s="216"/>
      <c r="AC970" s="216"/>
      <c r="AD970" s="216"/>
      <c r="AE970" s="216"/>
      <c r="AF970" s="216"/>
      <c r="AG970" s="216"/>
      <c r="AH970" s="216"/>
      <c r="AI970" s="216"/>
      <c r="AJ970" s="216"/>
      <c r="AK970" s="216"/>
      <c r="AL970" s="216"/>
      <c r="AM970" s="216"/>
      <c r="AN970" s="216"/>
      <c r="AO970" s="216"/>
      <c r="AP970" s="216"/>
      <c r="AQ970" s="216"/>
      <c r="AR970" s="216"/>
      <c r="AS970" s="216"/>
      <c r="AT970" s="216"/>
      <c r="AU970" s="216"/>
      <c r="AV970" s="216"/>
      <c r="AW970" s="216"/>
      <c r="AX970" s="216"/>
      <c r="AY970" s="216"/>
      <c r="AZ970" s="216"/>
      <c r="BA970" s="216"/>
      <c r="BB970" s="216"/>
      <c r="BC970" s="216"/>
      <c r="BD970" s="216"/>
      <c r="BE970" s="216"/>
      <c r="BF970" s="216"/>
      <c r="BG970" s="216"/>
      <c r="BH970" s="216"/>
      <c r="BI970" s="216"/>
      <c r="BJ970" s="216"/>
      <c r="BK970" s="216"/>
      <c r="BL970" s="216"/>
      <c r="BM970" s="216"/>
      <c r="BN970" s="216"/>
      <c r="BO970" s="216"/>
      <c r="BP970" s="216"/>
      <c r="BQ970" s="216"/>
      <c r="BR970" s="216"/>
      <c r="BS970" s="216"/>
      <c r="BT970" s="216"/>
      <c r="BU970" s="216"/>
      <c r="BV970" s="216"/>
      <c r="BW970" s="216"/>
      <c r="BX970" s="216"/>
      <c r="BY970" s="216"/>
      <c r="BZ970" s="216"/>
      <c r="CA970" s="216"/>
      <c r="CB970" s="216"/>
      <c r="CC970" s="216"/>
      <c r="CD970" s="216"/>
      <c r="CE970" s="216"/>
      <c r="CF970" s="216"/>
      <c r="CG970" s="216"/>
      <c r="CH970" s="216"/>
      <c r="CI970" s="216"/>
      <c r="CJ970" s="216"/>
      <c r="CK970" s="216"/>
      <c r="CL970" s="216"/>
      <c r="CM970" s="216"/>
      <c r="CN970" s="216"/>
      <c r="CO970" s="216"/>
      <c r="CP970" s="216"/>
      <c r="CQ970" s="216"/>
      <c r="CR970" s="216"/>
      <c r="CS970" s="216"/>
      <c r="CT970" s="216"/>
      <c r="CU970" s="216"/>
      <c r="CV970" s="216"/>
      <c r="CW970" s="216"/>
      <c r="CX970" s="216"/>
      <c r="CY970" s="216"/>
      <c r="CZ970" s="216"/>
      <c r="DA970" s="216"/>
      <c r="DB970" s="216"/>
      <c r="DC970" s="216"/>
      <c r="DD970" s="216"/>
      <c r="DE970" s="216"/>
      <c r="DF970" s="216"/>
      <c r="DG970" s="216"/>
      <c r="DH970" s="216"/>
      <c r="DI970" s="216"/>
      <c r="DJ970" s="216"/>
      <c r="DK970" s="216"/>
    </row>
    <row r="971" spans="1:115" s="50" customFormat="1" ht="25.5">
      <c r="A971" s="232">
        <v>48</v>
      </c>
      <c r="C971" s="50" t="s">
        <v>7591</v>
      </c>
      <c r="D971" s="50" t="s">
        <v>7575</v>
      </c>
      <c r="E971" s="50" t="s">
        <v>7592</v>
      </c>
      <c r="F971" s="50" t="s">
        <v>7593</v>
      </c>
      <c r="G971" s="32" t="s">
        <v>41</v>
      </c>
      <c r="H971" s="277">
        <v>1000</v>
      </c>
      <c r="I971" s="278">
        <v>0</v>
      </c>
      <c r="J971" s="277">
        <v>0</v>
      </c>
      <c r="K971" s="50" t="s">
        <v>7583</v>
      </c>
      <c r="L971" s="50" t="s">
        <v>7594</v>
      </c>
      <c r="N971" s="216"/>
      <c r="O971" s="216"/>
      <c r="P971" s="216"/>
      <c r="Q971" s="216"/>
      <c r="R971" s="216"/>
      <c r="S971" s="216"/>
      <c r="T971" s="216"/>
      <c r="U971" s="216"/>
      <c r="V971" s="216"/>
      <c r="W971" s="216"/>
      <c r="X971" s="216"/>
      <c r="Y971" s="216"/>
      <c r="Z971" s="216"/>
      <c r="AA971" s="216"/>
      <c r="AB971" s="216"/>
      <c r="AC971" s="216"/>
      <c r="AD971" s="216"/>
      <c r="AE971" s="216"/>
      <c r="AF971" s="216"/>
      <c r="AG971" s="216"/>
      <c r="AH971" s="216"/>
      <c r="AI971" s="216"/>
      <c r="AJ971" s="216"/>
      <c r="AK971" s="216"/>
      <c r="AL971" s="216"/>
      <c r="AM971" s="216"/>
      <c r="AN971" s="216"/>
      <c r="AO971" s="216"/>
      <c r="AP971" s="216"/>
      <c r="AQ971" s="216"/>
      <c r="AR971" s="216"/>
      <c r="AS971" s="216"/>
      <c r="AT971" s="216"/>
      <c r="AU971" s="216"/>
      <c r="AV971" s="216"/>
      <c r="AW971" s="216"/>
      <c r="AX971" s="216"/>
      <c r="AY971" s="216"/>
      <c r="AZ971" s="216"/>
      <c r="BA971" s="216"/>
      <c r="BB971" s="216"/>
      <c r="BC971" s="216"/>
      <c r="BD971" s="216"/>
      <c r="BE971" s="216"/>
      <c r="BF971" s="216"/>
      <c r="BG971" s="216"/>
      <c r="BH971" s="216"/>
      <c r="BI971" s="216"/>
      <c r="BJ971" s="216"/>
      <c r="BK971" s="216"/>
      <c r="BL971" s="216"/>
      <c r="BM971" s="216"/>
      <c r="BN971" s="216"/>
      <c r="BO971" s="216"/>
      <c r="BP971" s="216"/>
      <c r="BQ971" s="216"/>
      <c r="BR971" s="216"/>
      <c r="BS971" s="216"/>
      <c r="BT971" s="216"/>
      <c r="BU971" s="216"/>
      <c r="BV971" s="216"/>
      <c r="BW971" s="216"/>
      <c r="BX971" s="216"/>
      <c r="BY971" s="216"/>
      <c r="BZ971" s="216"/>
      <c r="CA971" s="216"/>
      <c r="CB971" s="216"/>
      <c r="CC971" s="216"/>
      <c r="CD971" s="216"/>
      <c r="CE971" s="216"/>
      <c r="CF971" s="216"/>
      <c r="CG971" s="216"/>
      <c r="CH971" s="216"/>
      <c r="CI971" s="216"/>
      <c r="CJ971" s="216"/>
      <c r="CK971" s="216"/>
      <c r="CL971" s="216"/>
      <c r="CM971" s="216"/>
      <c r="CN971" s="216"/>
      <c r="CO971" s="216"/>
      <c r="CP971" s="216"/>
      <c r="CQ971" s="216"/>
      <c r="CR971" s="216"/>
      <c r="CS971" s="216"/>
      <c r="CT971" s="216"/>
      <c r="CU971" s="216"/>
      <c r="CV971" s="216"/>
      <c r="CW971" s="216"/>
      <c r="CX971" s="216"/>
      <c r="CY971" s="216"/>
      <c r="CZ971" s="216"/>
      <c r="DA971" s="216"/>
      <c r="DB971" s="216"/>
      <c r="DC971" s="216"/>
      <c r="DD971" s="216"/>
      <c r="DE971" s="216"/>
      <c r="DF971" s="216"/>
      <c r="DG971" s="216"/>
      <c r="DH971" s="216"/>
      <c r="DI971" s="216"/>
      <c r="DJ971" s="216"/>
      <c r="DK971" s="216"/>
    </row>
    <row r="972" spans="1:115" s="50" customFormat="1" ht="25.5">
      <c r="A972" s="232">
        <v>49</v>
      </c>
      <c r="C972" s="50" t="s">
        <v>7595</v>
      </c>
      <c r="D972" s="50" t="s">
        <v>7596</v>
      </c>
      <c r="E972" s="50" t="s">
        <v>7597</v>
      </c>
      <c r="F972" s="50" t="s">
        <v>7598</v>
      </c>
      <c r="G972" s="32" t="s">
        <v>41</v>
      </c>
      <c r="H972" s="277">
        <v>0</v>
      </c>
      <c r="I972" s="278">
        <v>0</v>
      </c>
      <c r="J972" s="277">
        <v>8450</v>
      </c>
      <c r="K972" s="50" t="s">
        <v>7583</v>
      </c>
      <c r="L972" s="50" t="s">
        <v>7599</v>
      </c>
      <c r="N972" s="216"/>
      <c r="O972" s="216"/>
      <c r="P972" s="216"/>
      <c r="Q972" s="216"/>
      <c r="R972" s="216"/>
      <c r="S972" s="216"/>
      <c r="T972" s="216"/>
      <c r="U972" s="216"/>
      <c r="V972" s="216"/>
      <c r="W972" s="216"/>
      <c r="X972" s="216"/>
      <c r="Y972" s="216"/>
      <c r="Z972" s="216"/>
      <c r="AA972" s="216"/>
      <c r="AB972" s="216"/>
      <c r="AC972" s="216"/>
      <c r="AD972" s="216"/>
      <c r="AE972" s="216"/>
      <c r="AF972" s="216"/>
      <c r="AG972" s="216"/>
      <c r="AH972" s="216"/>
      <c r="AI972" s="216"/>
      <c r="AJ972" s="216"/>
      <c r="AK972" s="216"/>
      <c r="AL972" s="216"/>
      <c r="AM972" s="216"/>
      <c r="AN972" s="216"/>
      <c r="AO972" s="216"/>
      <c r="AP972" s="216"/>
      <c r="AQ972" s="216"/>
      <c r="AR972" s="216"/>
      <c r="AS972" s="216"/>
      <c r="AT972" s="216"/>
      <c r="AU972" s="216"/>
      <c r="AV972" s="216"/>
      <c r="AW972" s="216"/>
      <c r="AX972" s="216"/>
      <c r="AY972" s="216"/>
      <c r="AZ972" s="216"/>
      <c r="BA972" s="216"/>
      <c r="BB972" s="216"/>
      <c r="BC972" s="216"/>
      <c r="BD972" s="216"/>
      <c r="BE972" s="216"/>
      <c r="BF972" s="216"/>
      <c r="BG972" s="216"/>
      <c r="BH972" s="216"/>
      <c r="BI972" s="216"/>
      <c r="BJ972" s="216"/>
      <c r="BK972" s="216"/>
      <c r="BL972" s="216"/>
      <c r="BM972" s="216"/>
      <c r="BN972" s="216"/>
      <c r="BO972" s="216"/>
      <c r="BP972" s="216"/>
      <c r="BQ972" s="216"/>
      <c r="BR972" s="216"/>
      <c r="BS972" s="216"/>
      <c r="BT972" s="216"/>
      <c r="BU972" s="216"/>
      <c r="BV972" s="216"/>
      <c r="BW972" s="216"/>
      <c r="BX972" s="216"/>
      <c r="BY972" s="216"/>
      <c r="BZ972" s="216"/>
      <c r="CA972" s="216"/>
      <c r="CB972" s="216"/>
      <c r="CC972" s="216"/>
      <c r="CD972" s="216"/>
      <c r="CE972" s="216"/>
      <c r="CF972" s="216"/>
      <c r="CG972" s="216"/>
      <c r="CH972" s="216"/>
      <c r="CI972" s="216"/>
      <c r="CJ972" s="216"/>
      <c r="CK972" s="216"/>
      <c r="CL972" s="216"/>
      <c r="CM972" s="216"/>
      <c r="CN972" s="216"/>
      <c r="CO972" s="216"/>
      <c r="CP972" s="216"/>
      <c r="CQ972" s="216"/>
      <c r="CR972" s="216"/>
      <c r="CS972" s="216"/>
      <c r="CT972" s="216"/>
      <c r="CU972" s="216"/>
      <c r="CV972" s="216"/>
      <c r="CW972" s="216"/>
      <c r="CX972" s="216"/>
      <c r="CY972" s="216"/>
      <c r="CZ972" s="216"/>
      <c r="DA972" s="216"/>
      <c r="DB972" s="216"/>
      <c r="DC972" s="216"/>
      <c r="DD972" s="216"/>
      <c r="DE972" s="216"/>
      <c r="DF972" s="216"/>
      <c r="DG972" s="216"/>
      <c r="DH972" s="216"/>
      <c r="DI972" s="216"/>
      <c r="DJ972" s="216"/>
      <c r="DK972" s="216"/>
    </row>
    <row r="973" spans="1:115" s="50" customFormat="1" ht="25.5">
      <c r="A973" s="232">
        <v>50</v>
      </c>
      <c r="C973" s="50" t="s">
        <v>7600</v>
      </c>
      <c r="D973" s="50" t="s">
        <v>7596</v>
      </c>
      <c r="E973" s="50" t="s">
        <v>7601</v>
      </c>
      <c r="F973" s="50" t="s">
        <v>7602</v>
      </c>
      <c r="G973" s="32" t="s">
        <v>7603</v>
      </c>
      <c r="H973" s="277">
        <v>14000</v>
      </c>
      <c r="I973" s="278">
        <v>0</v>
      </c>
      <c r="J973" s="277">
        <v>0</v>
      </c>
      <c r="K973" s="50" t="s">
        <v>7583</v>
      </c>
      <c r="L973" s="50" t="s">
        <v>7604</v>
      </c>
      <c r="N973" s="216"/>
      <c r="O973" s="216"/>
      <c r="P973" s="216"/>
      <c r="Q973" s="216"/>
      <c r="R973" s="216"/>
      <c r="S973" s="216"/>
      <c r="T973" s="216"/>
      <c r="U973" s="216"/>
      <c r="V973" s="216"/>
      <c r="W973" s="216"/>
      <c r="X973" s="216"/>
      <c r="Y973" s="216"/>
      <c r="Z973" s="216"/>
      <c r="AA973" s="216"/>
      <c r="AB973" s="216"/>
      <c r="AC973" s="216"/>
      <c r="AD973" s="216"/>
      <c r="AE973" s="216"/>
      <c r="AF973" s="216"/>
      <c r="AG973" s="216"/>
      <c r="AH973" s="216"/>
      <c r="AI973" s="216"/>
      <c r="AJ973" s="216"/>
      <c r="AK973" s="216"/>
      <c r="AL973" s="216"/>
      <c r="AM973" s="216"/>
      <c r="AN973" s="216"/>
      <c r="AO973" s="216"/>
      <c r="AP973" s="216"/>
      <c r="AQ973" s="216"/>
      <c r="AR973" s="216"/>
      <c r="AS973" s="216"/>
      <c r="AT973" s="216"/>
      <c r="AU973" s="216"/>
      <c r="AV973" s="216"/>
      <c r="AW973" s="216"/>
      <c r="AX973" s="216"/>
      <c r="AY973" s="216"/>
      <c r="AZ973" s="216"/>
      <c r="BA973" s="216"/>
      <c r="BB973" s="216"/>
      <c r="BC973" s="216"/>
      <c r="BD973" s="216"/>
      <c r="BE973" s="216"/>
      <c r="BF973" s="216"/>
      <c r="BG973" s="216"/>
      <c r="BH973" s="216"/>
      <c r="BI973" s="216"/>
      <c r="BJ973" s="216"/>
      <c r="BK973" s="216"/>
      <c r="BL973" s="216"/>
      <c r="BM973" s="216"/>
      <c r="BN973" s="216"/>
      <c r="BO973" s="216"/>
      <c r="BP973" s="216"/>
      <c r="BQ973" s="216"/>
      <c r="BR973" s="216"/>
      <c r="BS973" s="216"/>
      <c r="BT973" s="216"/>
      <c r="BU973" s="216"/>
      <c r="BV973" s="216"/>
      <c r="BW973" s="216"/>
      <c r="BX973" s="216"/>
      <c r="BY973" s="216"/>
      <c r="BZ973" s="216"/>
      <c r="CA973" s="216"/>
      <c r="CB973" s="216"/>
      <c r="CC973" s="216"/>
      <c r="CD973" s="216"/>
      <c r="CE973" s="216"/>
      <c r="CF973" s="216"/>
      <c r="CG973" s="216"/>
      <c r="CH973" s="216"/>
      <c r="CI973" s="216"/>
      <c r="CJ973" s="216"/>
      <c r="CK973" s="216"/>
      <c r="CL973" s="216"/>
      <c r="CM973" s="216"/>
      <c r="CN973" s="216"/>
      <c r="CO973" s="216"/>
      <c r="CP973" s="216"/>
      <c r="CQ973" s="216"/>
      <c r="CR973" s="216"/>
      <c r="CS973" s="216"/>
      <c r="CT973" s="216"/>
      <c r="CU973" s="216"/>
      <c r="CV973" s="216"/>
      <c r="CW973" s="216"/>
      <c r="CX973" s="216"/>
      <c r="CY973" s="216"/>
      <c r="CZ973" s="216"/>
      <c r="DA973" s="216"/>
      <c r="DB973" s="216"/>
      <c r="DC973" s="216"/>
      <c r="DD973" s="216"/>
      <c r="DE973" s="216"/>
      <c r="DF973" s="216"/>
      <c r="DG973" s="216"/>
      <c r="DH973" s="216"/>
      <c r="DI973" s="216"/>
      <c r="DJ973" s="216"/>
      <c r="DK973" s="216"/>
    </row>
    <row r="974" spans="1:115" s="50" customFormat="1" ht="25.5">
      <c r="A974" s="232">
        <v>51</v>
      </c>
      <c r="C974" s="50" t="s">
        <v>7605</v>
      </c>
      <c r="D974" s="50" t="s">
        <v>7596</v>
      </c>
      <c r="E974" s="50" t="s">
        <v>7606</v>
      </c>
      <c r="F974" s="50" t="s">
        <v>7607</v>
      </c>
      <c r="G974" s="32" t="s">
        <v>41</v>
      </c>
      <c r="H974" s="277">
        <v>18800</v>
      </c>
      <c r="I974" s="278">
        <v>0</v>
      </c>
      <c r="J974" s="277">
        <v>0</v>
      </c>
      <c r="K974" s="50" t="s">
        <v>7583</v>
      </c>
      <c r="L974" s="50" t="s">
        <v>7608</v>
      </c>
      <c r="N974" s="216"/>
      <c r="O974" s="216"/>
      <c r="P974" s="216"/>
      <c r="Q974" s="216"/>
      <c r="R974" s="216"/>
      <c r="S974" s="216"/>
      <c r="T974" s="216"/>
      <c r="U974" s="216"/>
      <c r="V974" s="216"/>
      <c r="W974" s="216"/>
      <c r="X974" s="216"/>
      <c r="Y974" s="216"/>
      <c r="Z974" s="216"/>
      <c r="AA974" s="216"/>
      <c r="AB974" s="216"/>
      <c r="AC974" s="216"/>
      <c r="AD974" s="216"/>
      <c r="AE974" s="216"/>
      <c r="AF974" s="216"/>
      <c r="AG974" s="216"/>
      <c r="AH974" s="216"/>
      <c r="AI974" s="216"/>
      <c r="AJ974" s="216"/>
      <c r="AK974" s="216"/>
      <c r="AL974" s="216"/>
      <c r="AM974" s="216"/>
      <c r="AN974" s="216"/>
      <c r="AO974" s="216"/>
      <c r="AP974" s="216"/>
      <c r="AQ974" s="216"/>
      <c r="AR974" s="216"/>
      <c r="AS974" s="216"/>
      <c r="AT974" s="216"/>
      <c r="AU974" s="216"/>
      <c r="AV974" s="216"/>
      <c r="AW974" s="216"/>
      <c r="AX974" s="216"/>
      <c r="AY974" s="216"/>
      <c r="AZ974" s="216"/>
      <c r="BA974" s="216"/>
      <c r="BB974" s="216"/>
      <c r="BC974" s="216"/>
      <c r="BD974" s="216"/>
      <c r="BE974" s="216"/>
      <c r="BF974" s="216"/>
      <c r="BG974" s="216"/>
      <c r="BH974" s="216"/>
      <c r="BI974" s="216"/>
      <c r="BJ974" s="216"/>
      <c r="BK974" s="216"/>
      <c r="BL974" s="216"/>
      <c r="BM974" s="216"/>
      <c r="BN974" s="216"/>
      <c r="BO974" s="216"/>
      <c r="BP974" s="216"/>
      <c r="BQ974" s="216"/>
      <c r="BR974" s="216"/>
      <c r="BS974" s="216"/>
      <c r="BT974" s="216"/>
      <c r="BU974" s="216"/>
      <c r="BV974" s="216"/>
      <c r="BW974" s="216"/>
      <c r="BX974" s="216"/>
      <c r="BY974" s="216"/>
      <c r="BZ974" s="216"/>
      <c r="CA974" s="216"/>
      <c r="CB974" s="216"/>
      <c r="CC974" s="216"/>
      <c r="CD974" s="216"/>
      <c r="CE974" s="216"/>
      <c r="CF974" s="216"/>
      <c r="CG974" s="216"/>
      <c r="CH974" s="216"/>
      <c r="CI974" s="216"/>
      <c r="CJ974" s="216"/>
      <c r="CK974" s="216"/>
      <c r="CL974" s="216"/>
      <c r="CM974" s="216"/>
      <c r="CN974" s="216"/>
      <c r="CO974" s="216"/>
      <c r="CP974" s="216"/>
      <c r="CQ974" s="216"/>
      <c r="CR974" s="216"/>
      <c r="CS974" s="216"/>
      <c r="CT974" s="216"/>
      <c r="CU974" s="216"/>
      <c r="CV974" s="216"/>
      <c r="CW974" s="216"/>
      <c r="CX974" s="216"/>
      <c r="CY974" s="216"/>
      <c r="CZ974" s="216"/>
      <c r="DA974" s="216"/>
      <c r="DB974" s="216"/>
      <c r="DC974" s="216"/>
      <c r="DD974" s="216"/>
      <c r="DE974" s="216"/>
      <c r="DF974" s="216"/>
      <c r="DG974" s="216"/>
      <c r="DH974" s="216"/>
      <c r="DI974" s="216"/>
      <c r="DJ974" s="216"/>
      <c r="DK974" s="216"/>
    </row>
    <row r="975" spans="1:115" s="50" customFormat="1" ht="25.5">
      <c r="A975" s="232">
        <v>52</v>
      </c>
      <c r="C975" s="50" t="s">
        <v>7609</v>
      </c>
      <c r="D975" s="50" t="s">
        <v>7596</v>
      </c>
      <c r="E975" s="50" t="s">
        <v>7610</v>
      </c>
      <c r="F975" s="50" t="s">
        <v>7611</v>
      </c>
      <c r="G975" s="32" t="s">
        <v>41</v>
      </c>
      <c r="H975" s="277">
        <v>2305</v>
      </c>
      <c r="I975" s="278">
        <v>0</v>
      </c>
      <c r="J975" s="277">
        <v>0</v>
      </c>
      <c r="K975" s="50" t="s">
        <v>7583</v>
      </c>
      <c r="L975" s="50" t="s">
        <v>7612</v>
      </c>
      <c r="N975" s="216"/>
      <c r="O975" s="216"/>
      <c r="P975" s="216"/>
      <c r="Q975" s="216"/>
      <c r="R975" s="216"/>
      <c r="S975" s="216"/>
      <c r="T975" s="216"/>
      <c r="U975" s="216"/>
      <c r="V975" s="216"/>
      <c r="W975" s="216"/>
      <c r="X975" s="216"/>
      <c r="Y975" s="216"/>
      <c r="Z975" s="216"/>
      <c r="AA975" s="216"/>
      <c r="AB975" s="216"/>
      <c r="AC975" s="216"/>
      <c r="AD975" s="216"/>
      <c r="AE975" s="216"/>
      <c r="AF975" s="216"/>
      <c r="AG975" s="216"/>
      <c r="AH975" s="216"/>
      <c r="AI975" s="216"/>
      <c r="AJ975" s="216"/>
      <c r="AK975" s="216"/>
      <c r="AL975" s="216"/>
      <c r="AM975" s="216"/>
      <c r="AN975" s="216"/>
      <c r="AO975" s="216"/>
      <c r="AP975" s="216"/>
      <c r="AQ975" s="216"/>
      <c r="AR975" s="216"/>
      <c r="AS975" s="216"/>
      <c r="AT975" s="216"/>
      <c r="AU975" s="216"/>
      <c r="AV975" s="216"/>
      <c r="AW975" s="216"/>
      <c r="AX975" s="216"/>
      <c r="AY975" s="216"/>
      <c r="AZ975" s="216"/>
      <c r="BA975" s="216"/>
      <c r="BB975" s="216"/>
      <c r="BC975" s="216"/>
      <c r="BD975" s="216"/>
      <c r="BE975" s="216"/>
      <c r="BF975" s="216"/>
      <c r="BG975" s="216"/>
      <c r="BH975" s="216"/>
      <c r="BI975" s="216"/>
      <c r="BJ975" s="216"/>
      <c r="BK975" s="216"/>
      <c r="BL975" s="216"/>
      <c r="BM975" s="216"/>
      <c r="BN975" s="216"/>
      <c r="BO975" s="216"/>
      <c r="BP975" s="216"/>
      <c r="BQ975" s="216"/>
      <c r="BR975" s="216"/>
      <c r="BS975" s="216"/>
      <c r="BT975" s="216"/>
      <c r="BU975" s="216"/>
      <c r="BV975" s="216"/>
      <c r="BW975" s="216"/>
      <c r="BX975" s="216"/>
      <c r="BY975" s="216"/>
      <c r="BZ975" s="216"/>
      <c r="CA975" s="216"/>
      <c r="CB975" s="216"/>
      <c r="CC975" s="216"/>
      <c r="CD975" s="216"/>
      <c r="CE975" s="216"/>
      <c r="CF975" s="216"/>
      <c r="CG975" s="216"/>
      <c r="CH975" s="216"/>
      <c r="CI975" s="216"/>
      <c r="CJ975" s="216"/>
      <c r="CK975" s="216"/>
      <c r="CL975" s="216"/>
      <c r="CM975" s="216"/>
      <c r="CN975" s="216"/>
      <c r="CO975" s="216"/>
      <c r="CP975" s="216"/>
      <c r="CQ975" s="216"/>
      <c r="CR975" s="216"/>
      <c r="CS975" s="216"/>
      <c r="CT975" s="216"/>
      <c r="CU975" s="216"/>
      <c r="CV975" s="216"/>
      <c r="CW975" s="216"/>
      <c r="CX975" s="216"/>
      <c r="CY975" s="216"/>
      <c r="CZ975" s="216"/>
      <c r="DA975" s="216"/>
      <c r="DB975" s="216"/>
      <c r="DC975" s="216"/>
      <c r="DD975" s="216"/>
      <c r="DE975" s="216"/>
      <c r="DF975" s="216"/>
      <c r="DG975" s="216"/>
      <c r="DH975" s="216"/>
      <c r="DI975" s="216"/>
      <c r="DJ975" s="216"/>
      <c r="DK975" s="216"/>
    </row>
    <row r="976" spans="1:115" s="50" customFormat="1" ht="25.5">
      <c r="A976" s="232">
        <v>53</v>
      </c>
      <c r="C976" s="50" t="s">
        <v>7613</v>
      </c>
      <c r="D976" s="50" t="s">
        <v>7596</v>
      </c>
      <c r="E976" s="50" t="s">
        <v>7614</v>
      </c>
      <c r="F976" s="50" t="s">
        <v>7615</v>
      </c>
      <c r="G976" s="32" t="s">
        <v>41</v>
      </c>
      <c r="H976" s="277">
        <v>1775</v>
      </c>
      <c r="I976" s="278">
        <v>0</v>
      </c>
      <c r="J976" s="277">
        <v>0</v>
      </c>
      <c r="K976" s="50" t="s">
        <v>7583</v>
      </c>
      <c r="L976" s="50" t="s">
        <v>7616</v>
      </c>
      <c r="N976" s="216"/>
      <c r="O976" s="216"/>
      <c r="P976" s="216"/>
      <c r="Q976" s="216"/>
      <c r="R976" s="216"/>
      <c r="S976" s="216"/>
      <c r="T976" s="216"/>
      <c r="U976" s="216"/>
      <c r="V976" s="216"/>
      <c r="W976" s="216"/>
      <c r="X976" s="216"/>
      <c r="Y976" s="216"/>
      <c r="Z976" s="216"/>
      <c r="AA976" s="216"/>
      <c r="AB976" s="216"/>
      <c r="AC976" s="216"/>
      <c r="AD976" s="216"/>
      <c r="AE976" s="216"/>
      <c r="AF976" s="216"/>
      <c r="AG976" s="216"/>
      <c r="AH976" s="216"/>
      <c r="AI976" s="216"/>
      <c r="AJ976" s="216"/>
      <c r="AK976" s="216"/>
      <c r="AL976" s="216"/>
      <c r="AM976" s="216"/>
      <c r="AN976" s="216"/>
      <c r="AO976" s="216"/>
      <c r="AP976" s="216"/>
      <c r="AQ976" s="216"/>
      <c r="AR976" s="216"/>
      <c r="AS976" s="216"/>
      <c r="AT976" s="216"/>
      <c r="AU976" s="216"/>
      <c r="AV976" s="216"/>
      <c r="AW976" s="216"/>
      <c r="AX976" s="216"/>
      <c r="AY976" s="216"/>
      <c r="AZ976" s="216"/>
      <c r="BA976" s="216"/>
      <c r="BB976" s="216"/>
      <c r="BC976" s="216"/>
      <c r="BD976" s="216"/>
      <c r="BE976" s="216"/>
      <c r="BF976" s="216"/>
      <c r="BG976" s="216"/>
      <c r="BH976" s="216"/>
      <c r="BI976" s="216"/>
      <c r="BJ976" s="216"/>
      <c r="BK976" s="216"/>
      <c r="BL976" s="216"/>
      <c r="BM976" s="216"/>
      <c r="BN976" s="216"/>
      <c r="BO976" s="216"/>
      <c r="BP976" s="216"/>
      <c r="BQ976" s="216"/>
      <c r="BR976" s="216"/>
      <c r="BS976" s="216"/>
      <c r="BT976" s="216"/>
      <c r="BU976" s="216"/>
      <c r="BV976" s="216"/>
      <c r="BW976" s="216"/>
      <c r="BX976" s="216"/>
      <c r="BY976" s="216"/>
      <c r="BZ976" s="216"/>
      <c r="CA976" s="216"/>
      <c r="CB976" s="216"/>
      <c r="CC976" s="216"/>
      <c r="CD976" s="216"/>
      <c r="CE976" s="216"/>
      <c r="CF976" s="216"/>
      <c r="CG976" s="216"/>
      <c r="CH976" s="216"/>
      <c r="CI976" s="216"/>
      <c r="CJ976" s="216"/>
      <c r="CK976" s="216"/>
      <c r="CL976" s="216"/>
      <c r="CM976" s="216"/>
      <c r="CN976" s="216"/>
      <c r="CO976" s="216"/>
      <c r="CP976" s="216"/>
      <c r="CQ976" s="216"/>
      <c r="CR976" s="216"/>
      <c r="CS976" s="216"/>
      <c r="CT976" s="216"/>
      <c r="CU976" s="216"/>
      <c r="CV976" s="216"/>
      <c r="CW976" s="216"/>
      <c r="CX976" s="216"/>
      <c r="CY976" s="216"/>
      <c r="CZ976" s="216"/>
      <c r="DA976" s="216"/>
      <c r="DB976" s="216"/>
      <c r="DC976" s="216"/>
      <c r="DD976" s="216"/>
      <c r="DE976" s="216"/>
      <c r="DF976" s="216"/>
      <c r="DG976" s="216"/>
      <c r="DH976" s="216"/>
      <c r="DI976" s="216"/>
      <c r="DJ976" s="216"/>
      <c r="DK976" s="216"/>
    </row>
    <row r="977" spans="1:115" s="50" customFormat="1" ht="25.5">
      <c r="A977" s="232">
        <v>54</v>
      </c>
      <c r="C977" s="50" t="s">
        <v>7613</v>
      </c>
      <c r="D977" s="50" t="s">
        <v>7596</v>
      </c>
      <c r="E977" s="50" t="s">
        <v>7617</v>
      </c>
      <c r="F977" s="50" t="s">
        <v>7618</v>
      </c>
      <c r="G977" s="32" t="s">
        <v>41</v>
      </c>
      <c r="H977" s="277">
        <v>600</v>
      </c>
      <c r="I977" s="278">
        <v>0</v>
      </c>
      <c r="J977" s="277">
        <v>0</v>
      </c>
      <c r="K977" s="50" t="s">
        <v>7583</v>
      </c>
      <c r="L977" s="50" t="s">
        <v>7619</v>
      </c>
      <c r="N977" s="216"/>
      <c r="O977" s="216"/>
      <c r="P977" s="216"/>
      <c r="Q977" s="216"/>
      <c r="R977" s="216"/>
      <c r="S977" s="216"/>
      <c r="T977" s="216"/>
      <c r="U977" s="216"/>
      <c r="V977" s="216"/>
      <c r="W977" s="216"/>
      <c r="X977" s="216"/>
      <c r="Y977" s="216"/>
      <c r="Z977" s="216"/>
      <c r="AA977" s="216"/>
      <c r="AB977" s="216"/>
      <c r="AC977" s="216"/>
      <c r="AD977" s="216"/>
      <c r="AE977" s="216"/>
      <c r="AF977" s="216"/>
      <c r="AG977" s="216"/>
      <c r="AH977" s="216"/>
      <c r="AI977" s="216"/>
      <c r="AJ977" s="216"/>
      <c r="AK977" s="216"/>
      <c r="AL977" s="216"/>
      <c r="AM977" s="216"/>
      <c r="AN977" s="216"/>
      <c r="AO977" s="216"/>
      <c r="AP977" s="216"/>
      <c r="AQ977" s="216"/>
      <c r="AR977" s="216"/>
      <c r="AS977" s="216"/>
      <c r="AT977" s="216"/>
      <c r="AU977" s="216"/>
      <c r="AV977" s="216"/>
      <c r="AW977" s="216"/>
      <c r="AX977" s="216"/>
      <c r="AY977" s="216"/>
      <c r="AZ977" s="216"/>
      <c r="BA977" s="216"/>
      <c r="BB977" s="216"/>
      <c r="BC977" s="216"/>
      <c r="BD977" s="216"/>
      <c r="BE977" s="216"/>
      <c r="BF977" s="216"/>
      <c r="BG977" s="216"/>
      <c r="BH977" s="216"/>
      <c r="BI977" s="216"/>
      <c r="BJ977" s="216"/>
      <c r="BK977" s="216"/>
      <c r="BL977" s="216"/>
      <c r="BM977" s="216"/>
      <c r="BN977" s="216"/>
      <c r="BO977" s="216"/>
      <c r="BP977" s="216"/>
      <c r="BQ977" s="216"/>
      <c r="BR977" s="216"/>
      <c r="BS977" s="216"/>
      <c r="BT977" s="216"/>
      <c r="BU977" s="216"/>
      <c r="BV977" s="216"/>
      <c r="BW977" s="216"/>
      <c r="BX977" s="216"/>
      <c r="BY977" s="216"/>
      <c r="BZ977" s="216"/>
      <c r="CA977" s="216"/>
      <c r="CB977" s="216"/>
      <c r="CC977" s="216"/>
      <c r="CD977" s="216"/>
      <c r="CE977" s="216"/>
      <c r="CF977" s="216"/>
      <c r="CG977" s="216"/>
      <c r="CH977" s="216"/>
      <c r="CI977" s="216"/>
      <c r="CJ977" s="216"/>
      <c r="CK977" s="216"/>
      <c r="CL977" s="216"/>
      <c r="CM977" s="216"/>
      <c r="CN977" s="216"/>
      <c r="CO977" s="216"/>
      <c r="CP977" s="216"/>
      <c r="CQ977" s="216"/>
      <c r="CR977" s="216"/>
      <c r="CS977" s="216"/>
      <c r="CT977" s="216"/>
      <c r="CU977" s="216"/>
      <c r="CV977" s="216"/>
      <c r="CW977" s="216"/>
      <c r="CX977" s="216"/>
      <c r="CY977" s="216"/>
      <c r="CZ977" s="216"/>
      <c r="DA977" s="216"/>
      <c r="DB977" s="216"/>
      <c r="DC977" s="216"/>
      <c r="DD977" s="216"/>
      <c r="DE977" s="216"/>
      <c r="DF977" s="216"/>
      <c r="DG977" s="216"/>
      <c r="DH977" s="216"/>
      <c r="DI977" s="216"/>
      <c r="DJ977" s="216"/>
      <c r="DK977" s="216"/>
    </row>
    <row r="978" spans="1:115" s="50" customFormat="1" ht="25.5">
      <c r="A978" s="232">
        <v>55</v>
      </c>
      <c r="C978" s="50" t="s">
        <v>7613</v>
      </c>
      <c r="D978" s="50" t="s">
        <v>7596</v>
      </c>
      <c r="E978" s="50" t="s">
        <v>7620</v>
      </c>
      <c r="F978" s="50" t="s">
        <v>7621</v>
      </c>
      <c r="G978" s="32" t="s">
        <v>41</v>
      </c>
      <c r="H978" s="277">
        <v>2410</v>
      </c>
      <c r="I978" s="278">
        <v>0</v>
      </c>
      <c r="J978" s="277">
        <v>0</v>
      </c>
      <c r="K978" s="50" t="s">
        <v>7583</v>
      </c>
      <c r="L978" s="50" t="s">
        <v>7622</v>
      </c>
      <c r="N978" s="216"/>
      <c r="O978" s="216"/>
      <c r="P978" s="216"/>
      <c r="Q978" s="216"/>
      <c r="R978" s="216"/>
      <c r="S978" s="216"/>
      <c r="T978" s="216"/>
      <c r="U978" s="216"/>
      <c r="V978" s="216"/>
      <c r="W978" s="216"/>
      <c r="X978" s="216"/>
      <c r="Y978" s="216"/>
      <c r="Z978" s="216"/>
      <c r="AA978" s="216"/>
      <c r="AB978" s="216"/>
      <c r="AC978" s="216"/>
      <c r="AD978" s="216"/>
      <c r="AE978" s="216"/>
      <c r="AF978" s="216"/>
      <c r="AG978" s="216"/>
      <c r="AH978" s="216"/>
      <c r="AI978" s="216"/>
      <c r="AJ978" s="216"/>
      <c r="AK978" s="216"/>
      <c r="AL978" s="216"/>
      <c r="AM978" s="216"/>
      <c r="AN978" s="216"/>
      <c r="AO978" s="216"/>
      <c r="AP978" s="216"/>
      <c r="AQ978" s="216"/>
      <c r="AR978" s="216"/>
      <c r="AS978" s="216"/>
      <c r="AT978" s="216"/>
      <c r="AU978" s="216"/>
      <c r="AV978" s="216"/>
      <c r="AW978" s="216"/>
      <c r="AX978" s="216"/>
      <c r="AY978" s="216"/>
      <c r="AZ978" s="216"/>
      <c r="BA978" s="216"/>
      <c r="BB978" s="216"/>
      <c r="BC978" s="216"/>
      <c r="BD978" s="216"/>
      <c r="BE978" s="216"/>
      <c r="BF978" s="216"/>
      <c r="BG978" s="216"/>
      <c r="BH978" s="216"/>
      <c r="BI978" s="216"/>
      <c r="BJ978" s="216"/>
      <c r="BK978" s="216"/>
      <c r="BL978" s="216"/>
      <c r="BM978" s="216"/>
      <c r="BN978" s="216"/>
      <c r="BO978" s="216"/>
      <c r="BP978" s="216"/>
      <c r="BQ978" s="216"/>
      <c r="BR978" s="216"/>
      <c r="BS978" s="216"/>
      <c r="BT978" s="216"/>
      <c r="BU978" s="216"/>
      <c r="BV978" s="216"/>
      <c r="BW978" s="216"/>
      <c r="BX978" s="216"/>
      <c r="BY978" s="216"/>
      <c r="BZ978" s="216"/>
      <c r="CA978" s="216"/>
      <c r="CB978" s="216"/>
      <c r="CC978" s="216"/>
      <c r="CD978" s="216"/>
      <c r="CE978" s="216"/>
      <c r="CF978" s="216"/>
      <c r="CG978" s="216"/>
      <c r="CH978" s="216"/>
      <c r="CI978" s="216"/>
      <c r="CJ978" s="216"/>
      <c r="CK978" s="216"/>
      <c r="CL978" s="216"/>
      <c r="CM978" s="216"/>
      <c r="CN978" s="216"/>
      <c r="CO978" s="216"/>
      <c r="CP978" s="216"/>
      <c r="CQ978" s="216"/>
      <c r="CR978" s="216"/>
      <c r="CS978" s="216"/>
      <c r="CT978" s="216"/>
      <c r="CU978" s="216"/>
      <c r="CV978" s="216"/>
      <c r="CW978" s="216"/>
      <c r="CX978" s="216"/>
      <c r="CY978" s="216"/>
      <c r="CZ978" s="216"/>
      <c r="DA978" s="216"/>
      <c r="DB978" s="216"/>
      <c r="DC978" s="216"/>
      <c r="DD978" s="216"/>
      <c r="DE978" s="216"/>
      <c r="DF978" s="216"/>
      <c r="DG978" s="216"/>
      <c r="DH978" s="216"/>
      <c r="DI978" s="216"/>
      <c r="DJ978" s="216"/>
      <c r="DK978" s="216"/>
    </row>
    <row r="979" spans="1:115" s="50" customFormat="1" ht="25.5">
      <c r="A979" s="232">
        <v>56</v>
      </c>
      <c r="C979" s="50" t="s">
        <v>7613</v>
      </c>
      <c r="D979" s="50" t="s">
        <v>7596</v>
      </c>
      <c r="E979" s="50" t="s">
        <v>7623</v>
      </c>
      <c r="F979" s="50" t="s">
        <v>7624</v>
      </c>
      <c r="G979" s="32" t="s">
        <v>41</v>
      </c>
      <c r="H979" s="277">
        <v>48600</v>
      </c>
      <c r="I979" s="278">
        <v>0</v>
      </c>
      <c r="J979" s="277">
        <v>0</v>
      </c>
      <c r="K979" s="50" t="s">
        <v>7583</v>
      </c>
      <c r="L979" s="50" t="s">
        <v>7625</v>
      </c>
      <c r="N979" s="208"/>
      <c r="O979" s="216"/>
      <c r="P979" s="216"/>
      <c r="Q979" s="216"/>
      <c r="R979" s="216"/>
      <c r="S979" s="216"/>
      <c r="T979" s="216"/>
      <c r="U979" s="216"/>
      <c r="V979" s="216"/>
      <c r="W979" s="216"/>
      <c r="X979" s="216"/>
      <c r="Y979" s="216"/>
      <c r="Z979" s="216"/>
      <c r="AA979" s="216"/>
      <c r="AB979" s="216"/>
      <c r="AC979" s="216"/>
      <c r="AD979" s="216"/>
      <c r="AE979" s="216"/>
      <c r="AF979" s="216"/>
      <c r="AG979" s="216"/>
      <c r="AH979" s="216"/>
      <c r="AI979" s="216"/>
      <c r="AJ979" s="216"/>
      <c r="AK979" s="216"/>
      <c r="AL979" s="216"/>
      <c r="AM979" s="216"/>
      <c r="AN979" s="216"/>
      <c r="AO979" s="216"/>
      <c r="AP979" s="216"/>
      <c r="AQ979" s="216"/>
      <c r="AR979" s="216"/>
      <c r="AS979" s="216"/>
      <c r="AT979" s="216"/>
      <c r="AU979" s="216"/>
      <c r="AV979" s="216"/>
      <c r="AW979" s="216"/>
      <c r="AX979" s="216"/>
      <c r="AY979" s="216"/>
      <c r="AZ979" s="216"/>
      <c r="BA979" s="216"/>
      <c r="BB979" s="216"/>
      <c r="BC979" s="216"/>
      <c r="BD979" s="216"/>
      <c r="BE979" s="216"/>
      <c r="BF979" s="216"/>
      <c r="BG979" s="216"/>
      <c r="BH979" s="216"/>
      <c r="BI979" s="216"/>
      <c r="BJ979" s="216"/>
      <c r="BK979" s="216"/>
      <c r="BL979" s="216"/>
      <c r="BM979" s="216"/>
      <c r="BN979" s="216"/>
      <c r="BO979" s="216"/>
      <c r="BP979" s="216"/>
      <c r="BQ979" s="216"/>
      <c r="BR979" s="216"/>
      <c r="BS979" s="216"/>
      <c r="BT979" s="216"/>
      <c r="BU979" s="216"/>
      <c r="BV979" s="216"/>
      <c r="BW979" s="216"/>
      <c r="BX979" s="216"/>
      <c r="BY979" s="216"/>
      <c r="BZ979" s="216"/>
      <c r="CA979" s="216"/>
      <c r="CB979" s="216"/>
      <c r="CC979" s="216"/>
      <c r="CD979" s="216"/>
      <c r="CE979" s="216"/>
      <c r="CF979" s="216"/>
      <c r="CG979" s="216"/>
      <c r="CH979" s="216"/>
      <c r="CI979" s="216"/>
      <c r="CJ979" s="216"/>
      <c r="CK979" s="216"/>
      <c r="CL979" s="216"/>
      <c r="CM979" s="216"/>
      <c r="CN979" s="216"/>
      <c r="CO979" s="216"/>
      <c r="CP979" s="216"/>
      <c r="CQ979" s="216"/>
      <c r="CR979" s="216"/>
      <c r="CS979" s="216"/>
      <c r="CT979" s="216"/>
      <c r="CU979" s="216"/>
      <c r="CV979" s="216"/>
      <c r="CW979" s="216"/>
      <c r="CX979" s="216"/>
      <c r="CY979" s="216"/>
      <c r="CZ979" s="216"/>
      <c r="DA979" s="216"/>
      <c r="DB979" s="216"/>
      <c r="DC979" s="216"/>
      <c r="DD979" s="216"/>
      <c r="DE979" s="216"/>
      <c r="DF979" s="216"/>
      <c r="DG979" s="216"/>
      <c r="DH979" s="216"/>
      <c r="DI979" s="216"/>
      <c r="DJ979" s="216"/>
      <c r="DK979" s="216"/>
    </row>
    <row r="980" spans="1:115" s="50" customFormat="1" ht="25.5">
      <c r="A980" s="232">
        <v>57</v>
      </c>
      <c r="C980" s="50" t="s">
        <v>76</v>
      </c>
      <c r="D980" s="50" t="s">
        <v>7626</v>
      </c>
      <c r="E980" s="50" t="s">
        <v>7627</v>
      </c>
      <c r="F980" s="50" t="s">
        <v>7628</v>
      </c>
      <c r="G980" s="32" t="s">
        <v>41</v>
      </c>
      <c r="H980" s="277">
        <v>0</v>
      </c>
      <c r="I980" s="278">
        <v>0</v>
      </c>
      <c r="J980" s="277">
        <v>3200</v>
      </c>
      <c r="K980" s="50" t="s">
        <v>7583</v>
      </c>
      <c r="L980" s="50" t="s">
        <v>7629</v>
      </c>
      <c r="N980" s="208"/>
      <c r="O980" s="216"/>
      <c r="P980" s="216"/>
      <c r="Q980" s="216"/>
      <c r="R980" s="216"/>
      <c r="S980" s="216"/>
      <c r="T980" s="216"/>
      <c r="U980" s="216"/>
      <c r="V980" s="216"/>
      <c r="W980" s="216"/>
      <c r="X980" s="216"/>
      <c r="Y980" s="216"/>
      <c r="Z980" s="216"/>
      <c r="AA980" s="216"/>
      <c r="AB980" s="216"/>
      <c r="AC980" s="216"/>
      <c r="AD980" s="216"/>
      <c r="AE980" s="216"/>
      <c r="AF980" s="216"/>
      <c r="AG980" s="216"/>
      <c r="AH980" s="216"/>
      <c r="AI980" s="216"/>
      <c r="AJ980" s="216"/>
      <c r="AK980" s="216"/>
      <c r="AL980" s="216"/>
      <c r="AM980" s="216"/>
      <c r="AN980" s="216"/>
      <c r="AO980" s="216"/>
      <c r="AP980" s="216"/>
      <c r="AQ980" s="216"/>
      <c r="AR980" s="216"/>
      <c r="AS980" s="216"/>
      <c r="AT980" s="216"/>
      <c r="AU980" s="216"/>
      <c r="AV980" s="216"/>
      <c r="AW980" s="216"/>
      <c r="AX980" s="216"/>
      <c r="AY980" s="216"/>
      <c r="AZ980" s="216"/>
      <c r="BA980" s="216"/>
      <c r="BB980" s="216"/>
      <c r="BC980" s="216"/>
      <c r="BD980" s="216"/>
      <c r="BE980" s="216"/>
      <c r="BF980" s="216"/>
      <c r="BG980" s="216"/>
      <c r="BH980" s="216"/>
      <c r="BI980" s="216"/>
      <c r="BJ980" s="216"/>
      <c r="BK980" s="216"/>
      <c r="BL980" s="216"/>
      <c r="BM980" s="216"/>
      <c r="BN980" s="216"/>
      <c r="BO980" s="216"/>
      <c r="BP980" s="216"/>
      <c r="BQ980" s="216"/>
      <c r="BR980" s="216"/>
      <c r="BS980" s="216"/>
      <c r="BT980" s="216"/>
      <c r="BU980" s="216"/>
      <c r="BV980" s="216"/>
      <c r="BW980" s="216"/>
      <c r="BX980" s="216"/>
      <c r="BY980" s="216"/>
      <c r="BZ980" s="216"/>
      <c r="CA980" s="216"/>
      <c r="CB980" s="216"/>
      <c r="CC980" s="216"/>
      <c r="CD980" s="216"/>
      <c r="CE980" s="216"/>
      <c r="CF980" s="216"/>
      <c r="CG980" s="216"/>
      <c r="CH980" s="216"/>
      <c r="CI980" s="216"/>
      <c r="CJ980" s="216"/>
      <c r="CK980" s="216"/>
      <c r="CL980" s="216"/>
      <c r="CM980" s="216"/>
      <c r="CN980" s="216"/>
      <c r="CO980" s="216"/>
      <c r="CP980" s="216"/>
      <c r="CQ980" s="216"/>
      <c r="CR980" s="216"/>
      <c r="CS980" s="216"/>
      <c r="CT980" s="216"/>
      <c r="CU980" s="216"/>
      <c r="CV980" s="216"/>
      <c r="CW980" s="216"/>
      <c r="CX980" s="216"/>
      <c r="CY980" s="216"/>
      <c r="CZ980" s="216"/>
      <c r="DA980" s="216"/>
      <c r="DB980" s="216"/>
      <c r="DC980" s="216"/>
      <c r="DD980" s="216"/>
      <c r="DE980" s="216"/>
      <c r="DF980" s="216"/>
      <c r="DG980" s="216"/>
      <c r="DH980" s="216"/>
      <c r="DI980" s="216"/>
      <c r="DJ980" s="216"/>
      <c r="DK980" s="216"/>
    </row>
    <row r="981" spans="1:115" s="50" customFormat="1" ht="25.5">
      <c r="A981" s="232">
        <v>58</v>
      </c>
      <c r="C981" s="50" t="s">
        <v>7630</v>
      </c>
      <c r="D981" s="50" t="s">
        <v>1058</v>
      </c>
      <c r="E981" s="50" t="s">
        <v>7631</v>
      </c>
      <c r="F981" s="50" t="s">
        <v>7632</v>
      </c>
      <c r="G981" s="32" t="s">
        <v>41</v>
      </c>
      <c r="H981" s="277">
        <v>0</v>
      </c>
      <c r="I981" s="278">
        <v>0</v>
      </c>
      <c r="J981" s="277">
        <v>300</v>
      </c>
      <c r="K981" s="50" t="s">
        <v>7583</v>
      </c>
      <c r="L981" s="50" t="s">
        <v>7633</v>
      </c>
      <c r="N981" s="208"/>
      <c r="O981" s="216"/>
      <c r="P981" s="216"/>
      <c r="Q981" s="216"/>
      <c r="R981" s="216"/>
      <c r="S981" s="216"/>
      <c r="T981" s="216"/>
      <c r="U981" s="216"/>
      <c r="V981" s="216"/>
      <c r="W981" s="216"/>
      <c r="X981" s="216"/>
      <c r="Y981" s="216"/>
      <c r="Z981" s="216"/>
      <c r="AA981" s="216"/>
      <c r="AB981" s="216"/>
      <c r="AC981" s="216"/>
      <c r="AD981" s="216"/>
      <c r="AE981" s="216"/>
      <c r="AF981" s="216"/>
      <c r="AG981" s="216"/>
      <c r="AH981" s="216"/>
      <c r="AI981" s="216"/>
      <c r="AJ981" s="216"/>
      <c r="AK981" s="216"/>
      <c r="AL981" s="216"/>
      <c r="AM981" s="216"/>
      <c r="AN981" s="216"/>
      <c r="AO981" s="216"/>
      <c r="AP981" s="216"/>
      <c r="AQ981" s="216"/>
      <c r="AR981" s="216"/>
      <c r="AS981" s="216"/>
      <c r="AT981" s="216"/>
      <c r="AU981" s="216"/>
      <c r="AV981" s="216"/>
      <c r="AW981" s="216"/>
      <c r="AX981" s="216"/>
      <c r="AY981" s="216"/>
      <c r="AZ981" s="216"/>
      <c r="BA981" s="216"/>
      <c r="BB981" s="216"/>
      <c r="BC981" s="216"/>
      <c r="BD981" s="216"/>
      <c r="BE981" s="216"/>
      <c r="BF981" s="216"/>
      <c r="BG981" s="216"/>
      <c r="BH981" s="216"/>
      <c r="BI981" s="216"/>
      <c r="BJ981" s="216"/>
      <c r="BK981" s="216"/>
      <c r="BL981" s="216"/>
      <c r="BM981" s="216"/>
      <c r="BN981" s="216"/>
      <c r="BO981" s="216"/>
      <c r="BP981" s="216"/>
      <c r="BQ981" s="216"/>
      <c r="BR981" s="216"/>
      <c r="BS981" s="216"/>
      <c r="BT981" s="216"/>
      <c r="BU981" s="216"/>
      <c r="BV981" s="216"/>
      <c r="BW981" s="216"/>
      <c r="BX981" s="216"/>
      <c r="BY981" s="216"/>
      <c r="BZ981" s="216"/>
      <c r="CA981" s="216"/>
      <c r="CB981" s="216"/>
      <c r="CC981" s="216"/>
      <c r="CD981" s="216"/>
      <c r="CE981" s="216"/>
      <c r="CF981" s="216"/>
      <c r="CG981" s="216"/>
      <c r="CH981" s="216"/>
      <c r="CI981" s="216"/>
      <c r="CJ981" s="216"/>
      <c r="CK981" s="216"/>
      <c r="CL981" s="216"/>
      <c r="CM981" s="216"/>
      <c r="CN981" s="216"/>
      <c r="CO981" s="216"/>
      <c r="CP981" s="216"/>
      <c r="CQ981" s="216"/>
      <c r="CR981" s="216"/>
      <c r="CS981" s="216"/>
      <c r="CT981" s="216"/>
      <c r="CU981" s="216"/>
      <c r="CV981" s="216"/>
      <c r="CW981" s="216"/>
      <c r="CX981" s="216"/>
      <c r="CY981" s="216"/>
      <c r="CZ981" s="216"/>
      <c r="DA981" s="216"/>
      <c r="DB981" s="216"/>
      <c r="DC981" s="216"/>
      <c r="DD981" s="216"/>
      <c r="DE981" s="216"/>
      <c r="DF981" s="216"/>
      <c r="DG981" s="216"/>
      <c r="DH981" s="216"/>
      <c r="DI981" s="216"/>
      <c r="DJ981" s="216"/>
      <c r="DK981" s="216"/>
    </row>
    <row r="982" spans="1:115" s="50" customFormat="1" ht="25.5">
      <c r="A982" s="232">
        <v>59</v>
      </c>
      <c r="C982" s="50" t="s">
        <v>7634</v>
      </c>
      <c r="D982" s="50" t="s">
        <v>7635</v>
      </c>
      <c r="E982" s="50" t="s">
        <v>7636</v>
      </c>
      <c r="F982" s="50" t="s">
        <v>7637</v>
      </c>
      <c r="G982" s="32" t="s">
        <v>41</v>
      </c>
      <c r="H982" s="277">
        <v>3500</v>
      </c>
      <c r="I982" s="278">
        <v>0</v>
      </c>
      <c r="J982" s="277">
        <v>0</v>
      </c>
      <c r="K982" s="50" t="s">
        <v>7638</v>
      </c>
      <c r="L982" s="50" t="s">
        <v>7639</v>
      </c>
      <c r="N982" s="216"/>
      <c r="O982" s="216"/>
      <c r="P982" s="216"/>
      <c r="Q982" s="216"/>
      <c r="R982" s="216"/>
      <c r="S982" s="216"/>
      <c r="T982" s="216"/>
      <c r="U982" s="216"/>
      <c r="V982" s="216"/>
      <c r="W982" s="216"/>
      <c r="X982" s="216"/>
      <c r="Y982" s="216"/>
      <c r="Z982" s="216"/>
      <c r="AA982" s="216"/>
      <c r="AB982" s="216"/>
      <c r="AC982" s="216"/>
      <c r="AD982" s="216"/>
      <c r="AE982" s="216"/>
      <c r="AF982" s="216"/>
      <c r="AG982" s="216"/>
      <c r="AH982" s="216"/>
      <c r="AI982" s="216"/>
      <c r="AJ982" s="216"/>
      <c r="AK982" s="216"/>
      <c r="AL982" s="216"/>
      <c r="AM982" s="216"/>
      <c r="AN982" s="216"/>
      <c r="AO982" s="216"/>
      <c r="AP982" s="216"/>
      <c r="AQ982" s="216"/>
      <c r="AR982" s="216"/>
      <c r="AS982" s="216"/>
      <c r="AT982" s="216"/>
      <c r="AU982" s="216"/>
      <c r="AV982" s="216"/>
      <c r="AW982" s="216"/>
      <c r="AX982" s="216"/>
      <c r="AY982" s="216"/>
      <c r="AZ982" s="216"/>
      <c r="BA982" s="216"/>
      <c r="BB982" s="216"/>
      <c r="BC982" s="216"/>
      <c r="BD982" s="216"/>
      <c r="BE982" s="216"/>
      <c r="BF982" s="216"/>
      <c r="BG982" s="216"/>
      <c r="BH982" s="216"/>
      <c r="BI982" s="216"/>
      <c r="BJ982" s="216"/>
      <c r="BK982" s="216"/>
      <c r="BL982" s="216"/>
      <c r="BM982" s="216"/>
      <c r="BN982" s="216"/>
      <c r="BO982" s="216"/>
      <c r="BP982" s="216"/>
      <c r="BQ982" s="216"/>
      <c r="BR982" s="216"/>
      <c r="BS982" s="216"/>
      <c r="BT982" s="216"/>
      <c r="BU982" s="216"/>
      <c r="BV982" s="216"/>
      <c r="BW982" s="216"/>
      <c r="BX982" s="216"/>
      <c r="BY982" s="216"/>
      <c r="BZ982" s="216"/>
      <c r="CA982" s="216"/>
      <c r="CB982" s="216"/>
      <c r="CC982" s="216"/>
      <c r="CD982" s="216"/>
      <c r="CE982" s="216"/>
      <c r="CF982" s="216"/>
      <c r="CG982" s="216"/>
      <c r="CH982" s="216"/>
      <c r="CI982" s="216"/>
      <c r="CJ982" s="216"/>
      <c r="CK982" s="216"/>
      <c r="CL982" s="216"/>
      <c r="CM982" s="216"/>
      <c r="CN982" s="216"/>
      <c r="CO982" s="216"/>
      <c r="CP982" s="216"/>
      <c r="CQ982" s="216"/>
      <c r="CR982" s="216"/>
      <c r="CS982" s="216"/>
      <c r="CT982" s="216"/>
      <c r="CU982" s="216"/>
      <c r="CV982" s="216"/>
      <c r="CW982" s="216"/>
      <c r="CX982" s="216"/>
      <c r="CY982" s="216"/>
      <c r="CZ982" s="216"/>
      <c r="DA982" s="216"/>
      <c r="DB982" s="216"/>
      <c r="DC982" s="216"/>
      <c r="DD982" s="216"/>
      <c r="DE982" s="216"/>
      <c r="DF982" s="216"/>
      <c r="DG982" s="216"/>
      <c r="DH982" s="216"/>
      <c r="DI982" s="216"/>
      <c r="DJ982" s="216"/>
      <c r="DK982" s="216"/>
    </row>
    <row r="983" spans="1:115" s="50" customFormat="1" ht="25.5">
      <c r="A983" s="232">
        <v>60</v>
      </c>
      <c r="C983" s="50" t="s">
        <v>7640</v>
      </c>
      <c r="D983" s="50" t="s">
        <v>7635</v>
      </c>
      <c r="E983" s="50" t="s">
        <v>7641</v>
      </c>
      <c r="F983" s="50" t="s">
        <v>7642</v>
      </c>
      <c r="G983" s="32" t="s">
        <v>41</v>
      </c>
      <c r="H983" s="277">
        <v>3750</v>
      </c>
      <c r="I983" s="278">
        <v>0</v>
      </c>
      <c r="J983" s="277">
        <v>0</v>
      </c>
      <c r="K983" s="50" t="s">
        <v>7583</v>
      </c>
      <c r="L983" s="50" t="s">
        <v>7643</v>
      </c>
      <c r="N983" s="216"/>
      <c r="O983" s="216"/>
      <c r="P983" s="216"/>
      <c r="Q983" s="216"/>
      <c r="R983" s="216"/>
      <c r="S983" s="216"/>
      <c r="T983" s="216"/>
      <c r="U983" s="216"/>
      <c r="V983" s="216"/>
      <c r="W983" s="216"/>
      <c r="X983" s="216"/>
      <c r="Y983" s="216"/>
      <c r="Z983" s="216"/>
      <c r="AA983" s="216"/>
      <c r="AB983" s="216"/>
      <c r="AC983" s="216"/>
      <c r="AD983" s="216"/>
      <c r="AE983" s="216"/>
      <c r="AF983" s="216"/>
      <c r="AG983" s="216"/>
      <c r="AH983" s="216"/>
      <c r="AI983" s="216"/>
      <c r="AJ983" s="216"/>
      <c r="AK983" s="216"/>
      <c r="AL983" s="216"/>
      <c r="AM983" s="216"/>
      <c r="AN983" s="216"/>
      <c r="AO983" s="216"/>
      <c r="AP983" s="216"/>
      <c r="AQ983" s="216"/>
      <c r="AR983" s="216"/>
      <c r="AS983" s="216"/>
      <c r="AT983" s="216"/>
      <c r="AU983" s="216"/>
      <c r="AV983" s="216"/>
      <c r="AW983" s="216"/>
      <c r="AX983" s="216"/>
      <c r="AY983" s="216"/>
      <c r="AZ983" s="216"/>
      <c r="BA983" s="216"/>
      <c r="BB983" s="216"/>
      <c r="BC983" s="216"/>
      <c r="BD983" s="216"/>
      <c r="BE983" s="216"/>
      <c r="BF983" s="216"/>
      <c r="BG983" s="216"/>
      <c r="BH983" s="216"/>
      <c r="BI983" s="216"/>
      <c r="BJ983" s="216"/>
      <c r="BK983" s="216"/>
      <c r="BL983" s="216"/>
      <c r="BM983" s="216"/>
      <c r="BN983" s="216"/>
      <c r="BO983" s="216"/>
      <c r="BP983" s="216"/>
      <c r="BQ983" s="216"/>
      <c r="BR983" s="216"/>
      <c r="BS983" s="216"/>
      <c r="BT983" s="216"/>
      <c r="BU983" s="216"/>
      <c r="BV983" s="216"/>
      <c r="BW983" s="216"/>
      <c r="BX983" s="216"/>
      <c r="BY983" s="216"/>
      <c r="BZ983" s="216"/>
      <c r="CA983" s="216"/>
      <c r="CB983" s="216"/>
      <c r="CC983" s="216"/>
      <c r="CD983" s="216"/>
      <c r="CE983" s="216"/>
      <c r="CF983" s="216"/>
      <c r="CG983" s="216"/>
      <c r="CH983" s="216"/>
      <c r="CI983" s="216"/>
      <c r="CJ983" s="216"/>
      <c r="CK983" s="216"/>
      <c r="CL983" s="216"/>
      <c r="CM983" s="216"/>
      <c r="CN983" s="216"/>
      <c r="CO983" s="216"/>
      <c r="CP983" s="216"/>
      <c r="CQ983" s="216"/>
      <c r="CR983" s="216"/>
      <c r="CS983" s="216"/>
      <c r="CT983" s="216"/>
      <c r="CU983" s="216"/>
      <c r="CV983" s="216"/>
      <c r="CW983" s="216"/>
      <c r="CX983" s="216"/>
      <c r="CY983" s="216"/>
      <c r="CZ983" s="216"/>
      <c r="DA983" s="216"/>
      <c r="DB983" s="216"/>
      <c r="DC983" s="216"/>
      <c r="DD983" s="216"/>
      <c r="DE983" s="216"/>
      <c r="DF983" s="216"/>
      <c r="DG983" s="216"/>
      <c r="DH983" s="216"/>
      <c r="DI983" s="216"/>
      <c r="DJ983" s="216"/>
      <c r="DK983" s="216"/>
    </row>
    <row r="984" spans="1:115" s="50" customFormat="1" ht="25.5">
      <c r="A984" s="232">
        <v>61</v>
      </c>
      <c r="C984" s="50" t="s">
        <v>7644</v>
      </c>
      <c r="D984" s="50" t="s">
        <v>7635</v>
      </c>
      <c r="E984" s="50" t="s">
        <v>7645</v>
      </c>
      <c r="F984" s="50" t="s">
        <v>7646</v>
      </c>
      <c r="G984" s="32" t="s">
        <v>41</v>
      </c>
      <c r="H984" s="277">
        <v>2000</v>
      </c>
      <c r="I984" s="278">
        <v>0</v>
      </c>
      <c r="J984" s="277">
        <v>0</v>
      </c>
      <c r="K984" s="50" t="s">
        <v>7583</v>
      </c>
      <c r="L984" s="50" t="s">
        <v>7647</v>
      </c>
      <c r="N984" s="216"/>
      <c r="O984" s="216"/>
      <c r="P984" s="216"/>
      <c r="Q984" s="216"/>
      <c r="R984" s="216"/>
      <c r="S984" s="216"/>
      <c r="T984" s="216"/>
      <c r="U984" s="216"/>
      <c r="V984" s="216"/>
      <c r="W984" s="216"/>
      <c r="X984" s="216"/>
      <c r="Y984" s="216"/>
      <c r="Z984" s="216"/>
      <c r="AA984" s="216"/>
      <c r="AB984" s="216"/>
      <c r="AC984" s="216"/>
      <c r="AD984" s="216"/>
      <c r="AE984" s="216"/>
      <c r="AF984" s="216"/>
      <c r="AG984" s="216"/>
      <c r="AH984" s="216"/>
      <c r="AI984" s="216"/>
      <c r="AJ984" s="216"/>
      <c r="AK984" s="216"/>
      <c r="AL984" s="216"/>
      <c r="AM984" s="216"/>
      <c r="AN984" s="216"/>
      <c r="AO984" s="216"/>
      <c r="AP984" s="216"/>
      <c r="AQ984" s="216"/>
      <c r="AR984" s="216"/>
      <c r="AS984" s="216"/>
      <c r="AT984" s="216"/>
      <c r="AU984" s="216"/>
      <c r="AV984" s="216"/>
      <c r="AW984" s="216"/>
      <c r="AX984" s="216"/>
      <c r="AY984" s="216"/>
      <c r="AZ984" s="216"/>
      <c r="BA984" s="216"/>
      <c r="BB984" s="216"/>
      <c r="BC984" s="216"/>
      <c r="BD984" s="216"/>
      <c r="BE984" s="216"/>
      <c r="BF984" s="216"/>
      <c r="BG984" s="216"/>
      <c r="BH984" s="216"/>
      <c r="BI984" s="216"/>
      <c r="BJ984" s="216"/>
      <c r="BK984" s="216"/>
      <c r="BL984" s="216"/>
      <c r="BM984" s="216"/>
      <c r="BN984" s="216"/>
      <c r="BO984" s="216"/>
      <c r="BP984" s="216"/>
      <c r="BQ984" s="216"/>
      <c r="BR984" s="216"/>
      <c r="BS984" s="216"/>
      <c r="BT984" s="216"/>
      <c r="BU984" s="216"/>
      <c r="BV984" s="216"/>
      <c r="BW984" s="216"/>
      <c r="BX984" s="216"/>
      <c r="BY984" s="216"/>
      <c r="BZ984" s="216"/>
      <c r="CA984" s="216"/>
      <c r="CB984" s="216"/>
      <c r="CC984" s="216"/>
      <c r="CD984" s="216"/>
      <c r="CE984" s="216"/>
      <c r="CF984" s="216"/>
      <c r="CG984" s="216"/>
      <c r="CH984" s="216"/>
      <c r="CI984" s="216"/>
      <c r="CJ984" s="216"/>
      <c r="CK984" s="216"/>
      <c r="CL984" s="216"/>
      <c r="CM984" s="216"/>
      <c r="CN984" s="216"/>
      <c r="CO984" s="216"/>
      <c r="CP984" s="216"/>
      <c r="CQ984" s="216"/>
      <c r="CR984" s="216"/>
      <c r="CS984" s="216"/>
      <c r="CT984" s="216"/>
      <c r="CU984" s="216"/>
      <c r="CV984" s="216"/>
      <c r="CW984" s="216"/>
      <c r="CX984" s="216"/>
      <c r="CY984" s="216"/>
      <c r="CZ984" s="216"/>
      <c r="DA984" s="216"/>
      <c r="DB984" s="216"/>
      <c r="DC984" s="216"/>
      <c r="DD984" s="216"/>
      <c r="DE984" s="216"/>
      <c r="DF984" s="216"/>
      <c r="DG984" s="216"/>
      <c r="DH984" s="216"/>
      <c r="DI984" s="216"/>
      <c r="DJ984" s="216"/>
      <c r="DK984" s="216"/>
    </row>
    <row r="985" spans="1:115" s="50" customFormat="1" ht="25.5">
      <c r="A985" s="232">
        <v>62</v>
      </c>
      <c r="C985" s="15" t="s">
        <v>7648</v>
      </c>
      <c r="D985" s="16" t="s">
        <v>7649</v>
      </c>
      <c r="E985" s="16" t="s">
        <v>7650</v>
      </c>
      <c r="F985" s="16" t="s">
        <v>7651</v>
      </c>
      <c r="G985" s="12" t="s">
        <v>41</v>
      </c>
      <c r="H985" s="282">
        <v>0</v>
      </c>
      <c r="I985" s="278">
        <v>0</v>
      </c>
      <c r="J985" s="282">
        <v>10200</v>
      </c>
      <c r="K985" s="12" t="s">
        <v>5697</v>
      </c>
      <c r="L985" s="16" t="s">
        <v>7652</v>
      </c>
      <c r="N985" s="216"/>
      <c r="O985" s="216"/>
      <c r="P985" s="216"/>
      <c r="Q985" s="216"/>
      <c r="R985" s="216"/>
      <c r="S985" s="216"/>
      <c r="T985" s="216"/>
      <c r="U985" s="216"/>
      <c r="V985" s="216"/>
      <c r="W985" s="216"/>
      <c r="X985" s="216"/>
      <c r="Y985" s="216"/>
      <c r="Z985" s="216"/>
      <c r="AA985" s="216"/>
      <c r="AB985" s="216"/>
      <c r="AC985" s="216"/>
      <c r="AD985" s="216"/>
      <c r="AE985" s="216"/>
      <c r="AF985" s="216"/>
      <c r="AG985" s="216"/>
      <c r="AH985" s="216"/>
      <c r="AI985" s="216"/>
      <c r="AJ985" s="216"/>
      <c r="AK985" s="216"/>
      <c r="AL985" s="216"/>
      <c r="AM985" s="216"/>
      <c r="AN985" s="216"/>
      <c r="AO985" s="216"/>
      <c r="AP985" s="216"/>
      <c r="AQ985" s="216"/>
      <c r="AR985" s="216"/>
      <c r="AS985" s="216"/>
      <c r="AT985" s="216"/>
      <c r="AU985" s="216"/>
      <c r="AV985" s="216"/>
      <c r="AW985" s="216"/>
      <c r="AX985" s="216"/>
      <c r="AY985" s="216"/>
      <c r="AZ985" s="216"/>
      <c r="BA985" s="216"/>
      <c r="BB985" s="216"/>
      <c r="BC985" s="216"/>
      <c r="BD985" s="216"/>
      <c r="BE985" s="216"/>
      <c r="BF985" s="216"/>
      <c r="BG985" s="216"/>
      <c r="BH985" s="216"/>
      <c r="BI985" s="216"/>
      <c r="BJ985" s="216"/>
      <c r="BK985" s="216"/>
      <c r="BL985" s="216"/>
      <c r="BM985" s="216"/>
      <c r="BN985" s="216"/>
      <c r="BO985" s="216"/>
      <c r="BP985" s="216"/>
      <c r="BQ985" s="216"/>
      <c r="BR985" s="216"/>
      <c r="BS985" s="216"/>
      <c r="BT985" s="216"/>
      <c r="BU985" s="216"/>
      <c r="BV985" s="216"/>
      <c r="BW985" s="216"/>
      <c r="BX985" s="216"/>
      <c r="BY985" s="216"/>
      <c r="BZ985" s="216"/>
      <c r="CA985" s="216"/>
      <c r="CB985" s="216"/>
      <c r="CC985" s="216"/>
      <c r="CD985" s="216"/>
      <c r="CE985" s="216"/>
      <c r="CF985" s="216"/>
      <c r="CG985" s="216"/>
      <c r="CH985" s="216"/>
      <c r="CI985" s="216"/>
      <c r="CJ985" s="216"/>
      <c r="CK985" s="216"/>
      <c r="CL985" s="216"/>
      <c r="CM985" s="216"/>
      <c r="CN985" s="216"/>
      <c r="CO985" s="216"/>
      <c r="CP985" s="216"/>
      <c r="CQ985" s="216"/>
      <c r="CR985" s="216"/>
      <c r="CS985" s="216"/>
      <c r="CT985" s="216"/>
      <c r="CU985" s="216"/>
      <c r="CV985" s="216"/>
      <c r="CW985" s="216"/>
      <c r="CX985" s="216"/>
      <c r="CY985" s="216"/>
      <c r="CZ985" s="216"/>
      <c r="DA985" s="216"/>
      <c r="DB985" s="216"/>
      <c r="DC985" s="216"/>
      <c r="DD985" s="216"/>
      <c r="DE985" s="216"/>
      <c r="DF985" s="216"/>
      <c r="DG985" s="216"/>
      <c r="DH985" s="216"/>
      <c r="DI985" s="216"/>
      <c r="DJ985" s="216"/>
      <c r="DK985" s="216"/>
    </row>
    <row r="986" spans="1:115" s="50" customFormat="1" ht="25.5">
      <c r="A986" s="233">
        <v>63</v>
      </c>
      <c r="C986" s="217" t="s">
        <v>7653</v>
      </c>
      <c r="D986" s="50" t="s">
        <v>7649</v>
      </c>
      <c r="E986" s="50" t="s">
        <v>7654</v>
      </c>
      <c r="F986" s="50" t="s">
        <v>7655</v>
      </c>
      <c r="G986" s="12" t="s">
        <v>41</v>
      </c>
      <c r="H986" s="282">
        <v>0</v>
      </c>
      <c r="I986" s="278">
        <v>0</v>
      </c>
      <c r="J986" s="282">
        <v>5200</v>
      </c>
      <c r="K986" s="12" t="s">
        <v>5697</v>
      </c>
      <c r="L986" s="50" t="s">
        <v>7656</v>
      </c>
      <c r="N986" s="216"/>
      <c r="O986" s="216"/>
      <c r="P986" s="216"/>
      <c r="Q986" s="216"/>
      <c r="R986" s="216"/>
      <c r="S986" s="216"/>
      <c r="T986" s="216"/>
      <c r="U986" s="216"/>
      <c r="V986" s="216"/>
      <c r="W986" s="216"/>
      <c r="X986" s="216"/>
      <c r="Y986" s="216"/>
      <c r="Z986" s="216"/>
      <c r="AA986" s="216"/>
      <c r="AB986" s="216"/>
      <c r="AC986" s="216"/>
      <c r="AD986" s="216"/>
      <c r="AE986" s="216"/>
      <c r="AF986" s="216"/>
      <c r="AG986" s="216"/>
      <c r="AH986" s="216"/>
      <c r="AI986" s="216"/>
      <c r="AJ986" s="216"/>
      <c r="AK986" s="216"/>
      <c r="AL986" s="216"/>
      <c r="AM986" s="216"/>
      <c r="AN986" s="216"/>
      <c r="AO986" s="216"/>
      <c r="AP986" s="216"/>
      <c r="AQ986" s="216"/>
      <c r="AR986" s="216"/>
      <c r="AS986" s="216"/>
      <c r="AT986" s="216"/>
      <c r="AU986" s="216"/>
      <c r="AV986" s="216"/>
      <c r="AW986" s="216"/>
      <c r="AX986" s="216"/>
      <c r="AY986" s="216"/>
      <c r="AZ986" s="216"/>
      <c r="BA986" s="216"/>
      <c r="BB986" s="216"/>
      <c r="BC986" s="216"/>
      <c r="BD986" s="216"/>
      <c r="BE986" s="216"/>
      <c r="BF986" s="216"/>
      <c r="BG986" s="216"/>
      <c r="BH986" s="216"/>
      <c r="BI986" s="216"/>
      <c r="BJ986" s="216"/>
      <c r="BK986" s="216"/>
      <c r="BL986" s="216"/>
      <c r="BM986" s="216"/>
      <c r="BN986" s="216"/>
      <c r="BO986" s="216"/>
      <c r="BP986" s="216"/>
      <c r="BQ986" s="216"/>
      <c r="BR986" s="216"/>
      <c r="BS986" s="216"/>
      <c r="BT986" s="216"/>
      <c r="BU986" s="216"/>
      <c r="BV986" s="216"/>
      <c r="BW986" s="216"/>
      <c r="BX986" s="216"/>
      <c r="BY986" s="216"/>
      <c r="BZ986" s="216"/>
      <c r="CA986" s="216"/>
      <c r="CB986" s="216"/>
      <c r="CC986" s="216"/>
      <c r="CD986" s="216"/>
      <c r="CE986" s="216"/>
      <c r="CF986" s="216"/>
      <c r="CG986" s="216"/>
      <c r="CH986" s="216"/>
      <c r="CI986" s="216"/>
      <c r="CJ986" s="216"/>
      <c r="CK986" s="216"/>
      <c r="CL986" s="216"/>
      <c r="CM986" s="216"/>
      <c r="CN986" s="216"/>
      <c r="CO986" s="216"/>
      <c r="CP986" s="216"/>
      <c r="CQ986" s="216"/>
      <c r="CR986" s="216"/>
      <c r="CS986" s="216"/>
      <c r="CT986" s="216"/>
      <c r="CU986" s="216"/>
      <c r="CV986" s="216"/>
      <c r="CW986" s="216"/>
      <c r="CX986" s="216"/>
      <c r="CY986" s="216"/>
      <c r="CZ986" s="216"/>
      <c r="DA986" s="216"/>
      <c r="DB986" s="216"/>
      <c r="DC986" s="216"/>
      <c r="DD986" s="216"/>
      <c r="DE986" s="216"/>
      <c r="DF986" s="216"/>
      <c r="DG986" s="216"/>
      <c r="DH986" s="216"/>
      <c r="DI986" s="216"/>
      <c r="DJ986" s="216"/>
      <c r="DK986" s="216"/>
    </row>
    <row r="987" spans="1:115" s="50" customFormat="1" ht="25.5">
      <c r="A987" s="233"/>
      <c r="C987" s="217" t="s">
        <v>7657</v>
      </c>
      <c r="D987" s="50" t="s">
        <v>7658</v>
      </c>
      <c r="E987" s="50" t="s">
        <v>7654</v>
      </c>
      <c r="F987" s="50" t="s">
        <v>7655</v>
      </c>
      <c r="G987" s="12" t="s">
        <v>41</v>
      </c>
      <c r="H987" s="282">
        <v>5200</v>
      </c>
      <c r="I987" s="278">
        <v>0</v>
      </c>
      <c r="J987" s="282">
        <v>0</v>
      </c>
      <c r="K987" s="12" t="s">
        <v>7659</v>
      </c>
      <c r="L987" s="50" t="s">
        <v>7660</v>
      </c>
      <c r="N987" s="216"/>
      <c r="O987" s="216"/>
      <c r="P987" s="216"/>
      <c r="Q987" s="216"/>
      <c r="R987" s="216"/>
      <c r="S987" s="216"/>
      <c r="T987" s="216"/>
      <c r="U987" s="216"/>
      <c r="V987" s="216"/>
      <c r="W987" s="216"/>
      <c r="X987" s="216"/>
      <c r="Y987" s="216"/>
      <c r="Z987" s="216"/>
      <c r="AA987" s="216"/>
      <c r="AB987" s="216"/>
      <c r="AC987" s="216"/>
      <c r="AD987" s="216"/>
      <c r="AE987" s="216"/>
      <c r="AF987" s="216"/>
      <c r="AG987" s="216"/>
      <c r="AH987" s="216"/>
      <c r="AI987" s="216"/>
      <c r="AJ987" s="216"/>
      <c r="AK987" s="216"/>
      <c r="AL987" s="216"/>
      <c r="AM987" s="216"/>
      <c r="AN987" s="216"/>
      <c r="AO987" s="216"/>
      <c r="AP987" s="216"/>
      <c r="AQ987" s="216"/>
      <c r="AR987" s="216"/>
      <c r="AS987" s="216"/>
      <c r="AT987" s="216"/>
      <c r="AU987" s="216"/>
      <c r="AV987" s="216"/>
      <c r="AW987" s="216"/>
      <c r="AX987" s="216"/>
      <c r="AY987" s="216"/>
      <c r="AZ987" s="216"/>
      <c r="BA987" s="216"/>
      <c r="BB987" s="216"/>
      <c r="BC987" s="216"/>
      <c r="BD987" s="216"/>
      <c r="BE987" s="216"/>
      <c r="BF987" s="216"/>
      <c r="BG987" s="216"/>
      <c r="BH987" s="216"/>
      <c r="BI987" s="216"/>
      <c r="BJ987" s="216"/>
      <c r="BK987" s="216"/>
      <c r="BL987" s="216"/>
      <c r="BM987" s="216"/>
      <c r="BN987" s="216"/>
      <c r="BO987" s="216"/>
      <c r="BP987" s="216"/>
      <c r="BQ987" s="216"/>
      <c r="BR987" s="216"/>
      <c r="BS987" s="216"/>
      <c r="BT987" s="216"/>
      <c r="BU987" s="216"/>
      <c r="BV987" s="216"/>
      <c r="BW987" s="216"/>
      <c r="BX987" s="216"/>
      <c r="BY987" s="216"/>
      <c r="BZ987" s="216"/>
      <c r="CA987" s="216"/>
      <c r="CB987" s="216"/>
      <c r="CC987" s="216"/>
      <c r="CD987" s="216"/>
      <c r="CE987" s="216"/>
      <c r="CF987" s="216"/>
      <c r="CG987" s="216"/>
      <c r="CH987" s="216"/>
      <c r="CI987" s="216"/>
      <c r="CJ987" s="216"/>
      <c r="CK987" s="216"/>
      <c r="CL987" s="216"/>
      <c r="CM987" s="216"/>
      <c r="CN987" s="216"/>
      <c r="CO987" s="216"/>
      <c r="CP987" s="216"/>
      <c r="CQ987" s="216"/>
      <c r="CR987" s="216"/>
      <c r="CS987" s="216"/>
      <c r="CT987" s="216"/>
      <c r="CU987" s="216"/>
      <c r="CV987" s="216"/>
      <c r="CW987" s="216"/>
      <c r="CX987" s="216"/>
      <c r="CY987" s="216"/>
      <c r="CZ987" s="216"/>
      <c r="DA987" s="216"/>
      <c r="DB987" s="216"/>
      <c r="DC987" s="216"/>
      <c r="DD987" s="216"/>
      <c r="DE987" s="216"/>
      <c r="DF987" s="216"/>
      <c r="DG987" s="216"/>
      <c r="DH987" s="216"/>
      <c r="DI987" s="216"/>
      <c r="DJ987" s="216"/>
      <c r="DK987" s="216"/>
    </row>
    <row r="988" spans="1:115" s="50" customFormat="1" ht="25.5">
      <c r="A988" s="234">
        <v>64</v>
      </c>
      <c r="B988" s="209"/>
      <c r="C988" s="15" t="s">
        <v>7661</v>
      </c>
      <c r="D988" s="16" t="s">
        <v>7649</v>
      </c>
      <c r="E988" s="16" t="s">
        <v>7662</v>
      </c>
      <c r="F988" s="16" t="s">
        <v>7663</v>
      </c>
      <c r="G988" s="12" t="s">
        <v>41</v>
      </c>
      <c r="H988" s="282">
        <v>0</v>
      </c>
      <c r="I988" s="278">
        <v>0</v>
      </c>
      <c r="J988" s="282">
        <v>4000</v>
      </c>
      <c r="K988" s="12" t="s">
        <v>5697</v>
      </c>
      <c r="L988" s="16" t="s">
        <v>7664</v>
      </c>
      <c r="N988" s="216"/>
      <c r="O988" s="216"/>
      <c r="P988" s="216"/>
      <c r="Q988" s="216"/>
      <c r="R988" s="216"/>
      <c r="S988" s="216"/>
      <c r="T988" s="216"/>
      <c r="U988" s="216"/>
      <c r="V988" s="216"/>
      <c r="W988" s="216"/>
      <c r="X988" s="216"/>
      <c r="Y988" s="216"/>
      <c r="Z988" s="216"/>
      <c r="AA988" s="216"/>
      <c r="AB988" s="216"/>
      <c r="AC988" s="216"/>
      <c r="AD988" s="216"/>
      <c r="AE988" s="216"/>
      <c r="AF988" s="216"/>
      <c r="AG988" s="216"/>
      <c r="AH988" s="216"/>
      <c r="AI988" s="216"/>
      <c r="AJ988" s="216"/>
      <c r="AK988" s="216"/>
      <c r="AL988" s="216"/>
      <c r="AM988" s="216"/>
      <c r="AN988" s="216"/>
      <c r="AO988" s="216"/>
      <c r="AP988" s="216"/>
      <c r="AQ988" s="216"/>
      <c r="AR988" s="216"/>
      <c r="AS988" s="216"/>
      <c r="AT988" s="216"/>
      <c r="AU988" s="216"/>
      <c r="AV988" s="216"/>
      <c r="AW988" s="216"/>
      <c r="AX988" s="216"/>
      <c r="AY988" s="216"/>
      <c r="AZ988" s="216"/>
      <c r="BA988" s="216"/>
      <c r="BB988" s="216"/>
      <c r="BC988" s="216"/>
      <c r="BD988" s="216"/>
      <c r="BE988" s="216"/>
      <c r="BF988" s="216"/>
      <c r="BG988" s="216"/>
      <c r="BH988" s="216"/>
      <c r="BI988" s="216"/>
      <c r="BJ988" s="216"/>
      <c r="BK988" s="216"/>
      <c r="BL988" s="216"/>
      <c r="BM988" s="216"/>
      <c r="BN988" s="216"/>
      <c r="BO988" s="216"/>
      <c r="BP988" s="216"/>
      <c r="BQ988" s="216"/>
      <c r="BR988" s="216"/>
      <c r="BS988" s="216"/>
      <c r="BT988" s="216"/>
      <c r="BU988" s="216"/>
      <c r="BV988" s="216"/>
      <c r="BW988" s="216"/>
      <c r="BX988" s="216"/>
      <c r="BY988" s="216"/>
      <c r="BZ988" s="216"/>
      <c r="CA988" s="216"/>
      <c r="CB988" s="216"/>
      <c r="CC988" s="216"/>
      <c r="CD988" s="216"/>
      <c r="CE988" s="216"/>
      <c r="CF988" s="216"/>
      <c r="CG988" s="216"/>
      <c r="CH988" s="216"/>
      <c r="CI988" s="216"/>
      <c r="CJ988" s="216"/>
      <c r="CK988" s="216"/>
      <c r="CL988" s="216"/>
      <c r="CM988" s="216"/>
      <c r="CN988" s="216"/>
      <c r="CO988" s="216"/>
      <c r="CP988" s="216"/>
      <c r="CQ988" s="216"/>
      <c r="CR988" s="216"/>
      <c r="CS988" s="216"/>
      <c r="CT988" s="216"/>
      <c r="CU988" s="216"/>
      <c r="CV988" s="216"/>
      <c r="CW988" s="216"/>
      <c r="CX988" s="216"/>
      <c r="CY988" s="216"/>
      <c r="CZ988" s="216"/>
      <c r="DA988" s="216"/>
      <c r="DB988" s="216"/>
      <c r="DC988" s="216"/>
      <c r="DD988" s="216"/>
      <c r="DE988" s="216"/>
      <c r="DF988" s="216"/>
      <c r="DG988" s="216"/>
      <c r="DH988" s="216"/>
      <c r="DI988" s="216"/>
      <c r="DJ988" s="216"/>
      <c r="DK988" s="216"/>
    </row>
    <row r="989" spans="1:115" s="50" customFormat="1" ht="25.5">
      <c r="A989" s="234">
        <v>65</v>
      </c>
      <c r="C989" s="15" t="s">
        <v>2406</v>
      </c>
      <c r="D989" s="16" t="s">
        <v>7649</v>
      </c>
      <c r="E989" s="16" t="s">
        <v>7665</v>
      </c>
      <c r="F989" s="16" t="s">
        <v>7666</v>
      </c>
      <c r="G989" s="12" t="s">
        <v>41</v>
      </c>
      <c r="H989" s="282">
        <v>0</v>
      </c>
      <c r="I989" s="278">
        <v>0</v>
      </c>
      <c r="J989" s="282">
        <v>200</v>
      </c>
      <c r="K989" s="12" t="s">
        <v>7667</v>
      </c>
      <c r="L989" s="16" t="s">
        <v>7668</v>
      </c>
      <c r="N989" s="216"/>
      <c r="O989" s="216"/>
      <c r="P989" s="216"/>
      <c r="Q989" s="216"/>
      <c r="R989" s="216"/>
      <c r="S989" s="216"/>
      <c r="T989" s="216"/>
      <c r="U989" s="216"/>
      <c r="V989" s="216"/>
      <c r="W989" s="216"/>
      <c r="X989" s="216"/>
      <c r="Y989" s="216"/>
      <c r="Z989" s="216"/>
      <c r="AA989" s="216"/>
      <c r="AB989" s="216"/>
      <c r="AC989" s="216"/>
      <c r="AD989" s="216"/>
      <c r="AE989" s="216"/>
      <c r="AF989" s="216"/>
      <c r="AG989" s="216"/>
      <c r="AH989" s="216"/>
      <c r="AI989" s="216"/>
      <c r="AJ989" s="216"/>
      <c r="AK989" s="216"/>
      <c r="AL989" s="216"/>
      <c r="AM989" s="216"/>
      <c r="AN989" s="216"/>
      <c r="AO989" s="216"/>
      <c r="AP989" s="216"/>
      <c r="AQ989" s="216"/>
      <c r="AR989" s="216"/>
      <c r="AS989" s="216"/>
      <c r="AT989" s="216"/>
      <c r="AU989" s="216"/>
      <c r="AV989" s="216"/>
      <c r="AW989" s="216"/>
      <c r="AX989" s="216"/>
      <c r="AY989" s="216"/>
      <c r="AZ989" s="216"/>
      <c r="BA989" s="216"/>
      <c r="BB989" s="216"/>
      <c r="BC989" s="216"/>
      <c r="BD989" s="216"/>
      <c r="BE989" s="216"/>
      <c r="BF989" s="216"/>
      <c r="BG989" s="216"/>
      <c r="BH989" s="216"/>
      <c r="BI989" s="216"/>
      <c r="BJ989" s="216"/>
      <c r="BK989" s="216"/>
      <c r="BL989" s="216"/>
      <c r="BM989" s="216"/>
      <c r="BN989" s="216"/>
      <c r="BO989" s="216"/>
      <c r="BP989" s="216"/>
      <c r="BQ989" s="216"/>
      <c r="BR989" s="216"/>
      <c r="BS989" s="216"/>
      <c r="BT989" s="216"/>
      <c r="BU989" s="216"/>
      <c r="BV989" s="216"/>
      <c r="BW989" s="216"/>
      <c r="BX989" s="216"/>
      <c r="BY989" s="216"/>
      <c r="BZ989" s="216"/>
      <c r="CA989" s="216"/>
      <c r="CB989" s="216"/>
      <c r="CC989" s="216"/>
      <c r="CD989" s="216"/>
      <c r="CE989" s="216"/>
      <c r="CF989" s="216"/>
      <c r="CG989" s="216"/>
      <c r="CH989" s="216"/>
      <c r="CI989" s="216"/>
      <c r="CJ989" s="216"/>
      <c r="CK989" s="216"/>
      <c r="CL989" s="216"/>
      <c r="CM989" s="216"/>
      <c r="CN989" s="216"/>
      <c r="CO989" s="216"/>
      <c r="CP989" s="216"/>
      <c r="CQ989" s="216"/>
      <c r="CR989" s="216"/>
      <c r="CS989" s="216"/>
      <c r="CT989" s="216"/>
      <c r="CU989" s="216"/>
      <c r="CV989" s="216"/>
      <c r="CW989" s="216"/>
      <c r="CX989" s="216"/>
      <c r="CY989" s="216"/>
      <c r="CZ989" s="216"/>
      <c r="DA989" s="216"/>
      <c r="DB989" s="216"/>
      <c r="DC989" s="216"/>
      <c r="DD989" s="216"/>
      <c r="DE989" s="216"/>
      <c r="DF989" s="216"/>
      <c r="DG989" s="216"/>
      <c r="DH989" s="216"/>
      <c r="DI989" s="216"/>
      <c r="DJ989" s="216"/>
      <c r="DK989" s="216"/>
    </row>
    <row r="990" spans="1:115" s="50" customFormat="1" ht="25.5">
      <c r="A990" s="234">
        <v>66</v>
      </c>
      <c r="B990" s="209"/>
      <c r="C990" s="15" t="s">
        <v>7669</v>
      </c>
      <c r="D990" s="16" t="s">
        <v>7670</v>
      </c>
      <c r="E990" s="50" t="s">
        <v>7671</v>
      </c>
      <c r="F990" s="16" t="s">
        <v>7672</v>
      </c>
      <c r="G990" s="12" t="s">
        <v>41</v>
      </c>
      <c r="H990" s="282">
        <v>200</v>
      </c>
      <c r="I990" s="278">
        <v>0</v>
      </c>
      <c r="J990" s="282">
        <v>0</v>
      </c>
      <c r="K990" s="12" t="s">
        <v>7667</v>
      </c>
      <c r="L990" s="16" t="s">
        <v>7673</v>
      </c>
      <c r="N990" s="216"/>
      <c r="O990" s="216"/>
      <c r="P990" s="216"/>
      <c r="Q990" s="216"/>
      <c r="R990" s="216"/>
      <c r="S990" s="216"/>
      <c r="T990" s="216"/>
      <c r="U990" s="216"/>
      <c r="V990" s="216"/>
      <c r="W990" s="216"/>
      <c r="X990" s="216"/>
      <c r="Y990" s="216"/>
      <c r="Z990" s="216"/>
      <c r="AA990" s="216"/>
      <c r="AB990" s="216"/>
      <c r="AC990" s="216"/>
      <c r="AD990" s="216"/>
      <c r="AE990" s="216"/>
      <c r="AF990" s="216"/>
      <c r="AG990" s="216"/>
      <c r="AH990" s="216"/>
      <c r="AI990" s="216"/>
      <c r="AJ990" s="216"/>
      <c r="AK990" s="216"/>
      <c r="AL990" s="216"/>
      <c r="AM990" s="216"/>
      <c r="AN990" s="216"/>
      <c r="AO990" s="216"/>
      <c r="AP990" s="216"/>
      <c r="AQ990" s="216"/>
      <c r="AR990" s="216"/>
      <c r="AS990" s="216"/>
      <c r="AT990" s="216"/>
      <c r="AU990" s="216"/>
      <c r="AV990" s="216"/>
      <c r="AW990" s="216"/>
      <c r="AX990" s="216"/>
      <c r="AY990" s="216"/>
      <c r="AZ990" s="216"/>
      <c r="BA990" s="216"/>
      <c r="BB990" s="216"/>
      <c r="BC990" s="216"/>
      <c r="BD990" s="216"/>
      <c r="BE990" s="216"/>
      <c r="BF990" s="216"/>
      <c r="BG990" s="216"/>
      <c r="BH990" s="216"/>
      <c r="BI990" s="216"/>
      <c r="BJ990" s="216"/>
      <c r="BK990" s="216"/>
      <c r="BL990" s="216"/>
      <c r="BM990" s="216"/>
      <c r="BN990" s="216"/>
      <c r="BO990" s="216"/>
      <c r="BP990" s="216"/>
      <c r="BQ990" s="216"/>
      <c r="BR990" s="216"/>
      <c r="BS990" s="216"/>
      <c r="BT990" s="216"/>
      <c r="BU990" s="216"/>
      <c r="BV990" s="216"/>
      <c r="BW990" s="216"/>
      <c r="BX990" s="216"/>
      <c r="BY990" s="216"/>
      <c r="BZ990" s="216"/>
      <c r="CA990" s="216"/>
      <c r="CB990" s="216"/>
      <c r="CC990" s="216"/>
      <c r="CD990" s="216"/>
      <c r="CE990" s="216"/>
      <c r="CF990" s="216"/>
      <c r="CG990" s="216"/>
      <c r="CH990" s="216"/>
      <c r="CI990" s="216"/>
      <c r="CJ990" s="216"/>
      <c r="CK990" s="216"/>
      <c r="CL990" s="216"/>
      <c r="CM990" s="216"/>
      <c r="CN990" s="216"/>
      <c r="CO990" s="216"/>
      <c r="CP990" s="216"/>
      <c r="CQ990" s="216"/>
      <c r="CR990" s="216"/>
      <c r="CS990" s="216"/>
      <c r="CT990" s="216"/>
      <c r="CU990" s="216"/>
      <c r="CV990" s="216"/>
      <c r="CW990" s="216"/>
      <c r="CX990" s="216"/>
      <c r="CY990" s="216"/>
      <c r="CZ990" s="216"/>
      <c r="DA990" s="216"/>
      <c r="DB990" s="216"/>
      <c r="DC990" s="216"/>
      <c r="DD990" s="216"/>
      <c r="DE990" s="216"/>
      <c r="DF990" s="216"/>
      <c r="DG990" s="216"/>
      <c r="DH990" s="216"/>
      <c r="DI990" s="216"/>
      <c r="DJ990" s="216"/>
      <c r="DK990" s="216"/>
    </row>
    <row r="991" spans="1:115" s="50" customFormat="1" ht="25.5">
      <c r="A991" s="234">
        <v>67</v>
      </c>
      <c r="C991" s="15" t="s">
        <v>7674</v>
      </c>
      <c r="D991" s="16" t="s">
        <v>7670</v>
      </c>
      <c r="E991" s="16" t="s">
        <v>7675</v>
      </c>
      <c r="F991" s="16" t="s">
        <v>7676</v>
      </c>
      <c r="G991" s="12" t="s">
        <v>41</v>
      </c>
      <c r="H991" s="282">
        <v>0</v>
      </c>
      <c r="I991" s="278">
        <v>0</v>
      </c>
      <c r="J991" s="282">
        <v>200</v>
      </c>
      <c r="K991" s="12" t="s">
        <v>7667</v>
      </c>
      <c r="L991" s="16" t="s">
        <v>7677</v>
      </c>
      <c r="N991" s="216"/>
      <c r="O991" s="216"/>
      <c r="P991" s="216"/>
      <c r="Q991" s="216"/>
      <c r="R991" s="216"/>
      <c r="S991" s="216"/>
      <c r="T991" s="216"/>
      <c r="U991" s="216"/>
      <c r="V991" s="216"/>
      <c r="W991" s="216"/>
      <c r="X991" s="216"/>
      <c r="Y991" s="216"/>
      <c r="Z991" s="216"/>
      <c r="AA991" s="216"/>
      <c r="AB991" s="216"/>
      <c r="AC991" s="216"/>
      <c r="AD991" s="216"/>
      <c r="AE991" s="216"/>
      <c r="AF991" s="216"/>
      <c r="AG991" s="216"/>
      <c r="AH991" s="216"/>
      <c r="AI991" s="216"/>
      <c r="AJ991" s="216"/>
      <c r="AK991" s="216"/>
      <c r="AL991" s="216"/>
      <c r="AM991" s="216"/>
      <c r="AN991" s="216"/>
      <c r="AO991" s="216"/>
      <c r="AP991" s="216"/>
      <c r="AQ991" s="216"/>
      <c r="AR991" s="216"/>
      <c r="AS991" s="216"/>
      <c r="AT991" s="216"/>
      <c r="AU991" s="216"/>
      <c r="AV991" s="216"/>
      <c r="AW991" s="216"/>
      <c r="AX991" s="216"/>
      <c r="AY991" s="216"/>
      <c r="AZ991" s="216"/>
      <c r="BA991" s="216"/>
      <c r="BB991" s="216"/>
      <c r="BC991" s="216"/>
      <c r="BD991" s="216"/>
      <c r="BE991" s="216"/>
      <c r="BF991" s="216"/>
      <c r="BG991" s="216"/>
      <c r="BH991" s="216"/>
      <c r="BI991" s="216"/>
      <c r="BJ991" s="216"/>
      <c r="BK991" s="216"/>
      <c r="BL991" s="216"/>
      <c r="BM991" s="216"/>
      <c r="BN991" s="216"/>
      <c r="BO991" s="216"/>
      <c r="BP991" s="216"/>
      <c r="BQ991" s="216"/>
      <c r="BR991" s="216"/>
      <c r="BS991" s="216"/>
      <c r="BT991" s="216"/>
      <c r="BU991" s="216"/>
      <c r="BV991" s="216"/>
      <c r="BW991" s="216"/>
      <c r="BX991" s="216"/>
      <c r="BY991" s="216"/>
      <c r="BZ991" s="216"/>
      <c r="CA991" s="216"/>
      <c r="CB991" s="216"/>
      <c r="CC991" s="216"/>
      <c r="CD991" s="216"/>
      <c r="CE991" s="216"/>
      <c r="CF991" s="216"/>
      <c r="CG991" s="216"/>
      <c r="CH991" s="216"/>
      <c r="CI991" s="216"/>
      <c r="CJ991" s="216"/>
      <c r="CK991" s="216"/>
      <c r="CL991" s="216"/>
      <c r="CM991" s="216"/>
      <c r="CN991" s="216"/>
      <c r="CO991" s="216"/>
      <c r="CP991" s="216"/>
      <c r="CQ991" s="216"/>
      <c r="CR991" s="216"/>
      <c r="CS991" s="216"/>
      <c r="CT991" s="216"/>
      <c r="CU991" s="216"/>
      <c r="CV991" s="216"/>
      <c r="CW991" s="216"/>
      <c r="CX991" s="216"/>
      <c r="CY991" s="216"/>
      <c r="CZ991" s="216"/>
      <c r="DA991" s="216"/>
      <c r="DB991" s="216"/>
      <c r="DC991" s="216"/>
      <c r="DD991" s="216"/>
      <c r="DE991" s="216"/>
      <c r="DF991" s="216"/>
      <c r="DG991" s="216"/>
      <c r="DH991" s="216"/>
      <c r="DI991" s="216"/>
      <c r="DJ991" s="216"/>
      <c r="DK991" s="216"/>
    </row>
    <row r="992" spans="1:115" s="50" customFormat="1" ht="25.5">
      <c r="A992" s="234">
        <v>68</v>
      </c>
      <c r="C992" s="15" t="s">
        <v>7678</v>
      </c>
      <c r="D992" s="16" t="s">
        <v>7649</v>
      </c>
      <c r="E992" s="16" t="s">
        <v>7679</v>
      </c>
      <c r="F992" s="16" t="s">
        <v>7680</v>
      </c>
      <c r="G992" s="12" t="s">
        <v>41</v>
      </c>
      <c r="H992" s="282">
        <v>0</v>
      </c>
      <c r="I992" s="278">
        <v>0</v>
      </c>
      <c r="J992" s="282">
        <v>700</v>
      </c>
      <c r="K992" s="12" t="s">
        <v>5697</v>
      </c>
      <c r="L992" s="16" t="s">
        <v>7681</v>
      </c>
      <c r="N992" s="216"/>
      <c r="O992" s="216"/>
      <c r="P992" s="216"/>
      <c r="Q992" s="216"/>
      <c r="R992" s="216"/>
      <c r="S992" s="216"/>
      <c r="T992" s="216"/>
      <c r="U992" s="216"/>
      <c r="V992" s="216"/>
      <c r="W992" s="216"/>
      <c r="X992" s="216"/>
      <c r="Y992" s="216"/>
      <c r="Z992" s="216"/>
      <c r="AA992" s="216"/>
      <c r="AB992" s="216"/>
      <c r="AC992" s="216"/>
      <c r="AD992" s="216"/>
      <c r="AE992" s="216"/>
      <c r="AF992" s="216"/>
      <c r="AG992" s="216"/>
      <c r="AH992" s="216"/>
      <c r="AI992" s="216"/>
      <c r="AJ992" s="216"/>
      <c r="AK992" s="216"/>
      <c r="AL992" s="216"/>
      <c r="AM992" s="216"/>
      <c r="AN992" s="216"/>
      <c r="AO992" s="216"/>
      <c r="AP992" s="216"/>
      <c r="AQ992" s="216"/>
      <c r="AR992" s="216"/>
      <c r="AS992" s="216"/>
      <c r="AT992" s="216"/>
      <c r="AU992" s="216"/>
      <c r="AV992" s="216"/>
      <c r="AW992" s="216"/>
      <c r="AX992" s="216"/>
      <c r="AY992" s="216"/>
      <c r="AZ992" s="216"/>
      <c r="BA992" s="216"/>
      <c r="BB992" s="216"/>
      <c r="BC992" s="216"/>
      <c r="BD992" s="216"/>
      <c r="BE992" s="216"/>
      <c r="BF992" s="216"/>
      <c r="BG992" s="216"/>
      <c r="BH992" s="216"/>
      <c r="BI992" s="216"/>
      <c r="BJ992" s="216"/>
      <c r="BK992" s="216"/>
      <c r="BL992" s="216"/>
      <c r="BM992" s="216"/>
      <c r="BN992" s="216"/>
      <c r="BO992" s="216"/>
      <c r="BP992" s="216"/>
      <c r="BQ992" s="216"/>
      <c r="BR992" s="216"/>
      <c r="BS992" s="216"/>
      <c r="BT992" s="216"/>
      <c r="BU992" s="216"/>
      <c r="BV992" s="216"/>
      <c r="BW992" s="216"/>
      <c r="BX992" s="216"/>
      <c r="BY992" s="216"/>
      <c r="BZ992" s="216"/>
      <c r="CA992" s="216"/>
      <c r="CB992" s="216"/>
      <c r="CC992" s="216"/>
      <c r="CD992" s="216"/>
      <c r="CE992" s="216"/>
      <c r="CF992" s="216"/>
      <c r="CG992" s="216"/>
      <c r="CH992" s="216"/>
      <c r="CI992" s="216"/>
      <c r="CJ992" s="216"/>
      <c r="CK992" s="216"/>
      <c r="CL992" s="216"/>
      <c r="CM992" s="216"/>
      <c r="CN992" s="216"/>
      <c r="CO992" s="216"/>
      <c r="CP992" s="216"/>
      <c r="CQ992" s="216"/>
      <c r="CR992" s="216"/>
      <c r="CS992" s="216"/>
      <c r="CT992" s="216"/>
      <c r="CU992" s="216"/>
      <c r="CV992" s="216"/>
      <c r="CW992" s="216"/>
      <c r="CX992" s="216"/>
      <c r="CY992" s="216"/>
      <c r="CZ992" s="216"/>
      <c r="DA992" s="216"/>
      <c r="DB992" s="216"/>
      <c r="DC992" s="216"/>
      <c r="DD992" s="216"/>
      <c r="DE992" s="216"/>
      <c r="DF992" s="216"/>
      <c r="DG992" s="216"/>
      <c r="DH992" s="216"/>
      <c r="DI992" s="216"/>
      <c r="DJ992" s="216"/>
      <c r="DK992" s="216"/>
    </row>
    <row r="993" spans="1:115" s="51" customFormat="1" ht="25.5">
      <c r="A993" s="234">
        <v>69</v>
      </c>
      <c r="B993" s="50"/>
      <c r="C993" s="15" t="s">
        <v>4503</v>
      </c>
      <c r="D993" s="220" t="s">
        <v>7670</v>
      </c>
      <c r="E993" s="16" t="s">
        <v>7682</v>
      </c>
      <c r="F993" s="16" t="s">
        <v>7683</v>
      </c>
      <c r="G993" s="12" t="s">
        <v>41</v>
      </c>
      <c r="H993" s="282">
        <v>100</v>
      </c>
      <c r="I993" s="279">
        <v>0</v>
      </c>
      <c r="J993" s="282">
        <v>0</v>
      </c>
      <c r="K993" s="217" t="s">
        <v>7684</v>
      </c>
      <c r="L993" s="16" t="s">
        <v>7685</v>
      </c>
      <c r="M993" s="217"/>
      <c r="N993" s="216"/>
      <c r="O993" s="216"/>
      <c r="P993" s="216"/>
      <c r="Q993" s="216"/>
      <c r="R993" s="216"/>
      <c r="S993" s="216"/>
      <c r="T993" s="216"/>
      <c r="U993" s="216"/>
      <c r="V993" s="216"/>
      <c r="W993" s="216"/>
      <c r="X993" s="216"/>
      <c r="Y993" s="216"/>
      <c r="Z993" s="216"/>
      <c r="AA993" s="216"/>
      <c r="AB993" s="216"/>
      <c r="AC993" s="216"/>
      <c r="AD993" s="216"/>
      <c r="AE993" s="216"/>
      <c r="AF993" s="216"/>
      <c r="AG993" s="216"/>
      <c r="AH993" s="216"/>
      <c r="AI993" s="216"/>
      <c r="AJ993" s="216"/>
      <c r="AK993" s="216"/>
      <c r="AL993" s="216"/>
      <c r="AM993" s="216"/>
      <c r="AN993" s="216"/>
      <c r="AO993" s="216"/>
      <c r="AP993" s="216"/>
      <c r="AQ993" s="216"/>
      <c r="AR993" s="216"/>
      <c r="AS993" s="216"/>
      <c r="AT993" s="216"/>
      <c r="AU993" s="216"/>
      <c r="AV993" s="216"/>
      <c r="AW993" s="216"/>
      <c r="AX993" s="216"/>
      <c r="AY993" s="216"/>
      <c r="AZ993" s="216"/>
      <c r="BA993" s="216"/>
      <c r="BB993" s="216"/>
      <c r="BC993" s="216"/>
      <c r="BD993" s="216"/>
      <c r="BE993" s="216"/>
      <c r="BF993" s="216"/>
      <c r="BG993" s="216"/>
      <c r="BH993" s="216"/>
      <c r="BI993" s="216"/>
      <c r="BJ993" s="216"/>
      <c r="BK993" s="216"/>
      <c r="BL993" s="216"/>
      <c r="BM993" s="216"/>
      <c r="BN993" s="216"/>
      <c r="BO993" s="216"/>
      <c r="BP993" s="216"/>
      <c r="BQ993" s="216"/>
      <c r="BR993" s="216"/>
      <c r="BS993" s="216"/>
      <c r="BT993" s="216"/>
      <c r="BU993" s="216"/>
      <c r="BV993" s="216"/>
      <c r="BW993" s="216"/>
      <c r="BX993" s="216"/>
      <c r="BY993" s="216"/>
      <c r="BZ993" s="216"/>
      <c r="CA993" s="216"/>
      <c r="CB993" s="216"/>
      <c r="CC993" s="216"/>
      <c r="CD993" s="216"/>
      <c r="CE993" s="216"/>
      <c r="CF993" s="216"/>
      <c r="CG993" s="216"/>
      <c r="CH993" s="216"/>
      <c r="CI993" s="216"/>
      <c r="CJ993" s="216"/>
      <c r="CK993" s="216"/>
      <c r="CL993" s="216"/>
      <c r="CM993" s="216"/>
      <c r="CN993" s="216"/>
      <c r="CO993" s="216"/>
      <c r="CP993" s="216"/>
      <c r="CQ993" s="216"/>
      <c r="CR993" s="216"/>
      <c r="CS993" s="216"/>
      <c r="CT993" s="216"/>
      <c r="CU993" s="216"/>
      <c r="CV993" s="216"/>
      <c r="CW993" s="216"/>
      <c r="CX993" s="216"/>
      <c r="CY993" s="216"/>
      <c r="CZ993" s="216"/>
      <c r="DA993" s="216"/>
      <c r="DB993" s="216"/>
      <c r="DC993" s="216"/>
      <c r="DD993" s="216"/>
      <c r="DE993" s="216"/>
      <c r="DF993" s="216"/>
      <c r="DG993" s="216"/>
      <c r="DH993" s="216"/>
      <c r="DI993" s="216"/>
      <c r="DJ993" s="216"/>
      <c r="DK993" s="216"/>
    </row>
    <row r="994" spans="1:115" s="51" customFormat="1" ht="25.5">
      <c r="A994" s="234">
        <v>70</v>
      </c>
      <c r="B994" s="50"/>
      <c r="C994" s="15" t="s">
        <v>7674</v>
      </c>
      <c r="D994" s="220" t="s">
        <v>7670</v>
      </c>
      <c r="E994" s="16" t="s">
        <v>7686</v>
      </c>
      <c r="F994" s="16" t="s">
        <v>7687</v>
      </c>
      <c r="G994" s="12" t="s">
        <v>41</v>
      </c>
      <c r="H994" s="282">
        <v>0</v>
      </c>
      <c r="I994" s="279">
        <v>0</v>
      </c>
      <c r="J994" s="282">
        <v>200</v>
      </c>
      <c r="K994" s="217" t="s">
        <v>7688</v>
      </c>
      <c r="L994" s="16" t="s">
        <v>7689</v>
      </c>
      <c r="M994" s="217"/>
      <c r="N994" s="216"/>
      <c r="O994" s="216"/>
      <c r="P994" s="216"/>
      <c r="Q994" s="216"/>
      <c r="R994" s="216"/>
      <c r="S994" s="216"/>
      <c r="T994" s="216"/>
      <c r="U994" s="216"/>
      <c r="V994" s="216"/>
      <c r="W994" s="216"/>
      <c r="X994" s="216"/>
      <c r="Y994" s="216"/>
      <c r="Z994" s="216"/>
      <c r="AA994" s="216"/>
      <c r="AB994" s="216"/>
      <c r="AC994" s="216"/>
      <c r="AD994" s="216"/>
      <c r="AE994" s="216"/>
      <c r="AF994" s="216"/>
      <c r="AG994" s="216"/>
      <c r="AH994" s="216"/>
      <c r="AI994" s="216"/>
      <c r="AJ994" s="216"/>
      <c r="AK994" s="216"/>
      <c r="AL994" s="216"/>
      <c r="AM994" s="216"/>
      <c r="AN994" s="216"/>
      <c r="AO994" s="216"/>
      <c r="AP994" s="216"/>
      <c r="AQ994" s="216"/>
      <c r="AR994" s="216"/>
      <c r="AS994" s="216"/>
      <c r="AT994" s="216"/>
      <c r="AU994" s="216"/>
      <c r="AV994" s="216"/>
      <c r="AW994" s="216"/>
      <c r="AX994" s="216"/>
      <c r="AY994" s="216"/>
      <c r="AZ994" s="216"/>
      <c r="BA994" s="216"/>
      <c r="BB994" s="216"/>
      <c r="BC994" s="216"/>
      <c r="BD994" s="216"/>
      <c r="BE994" s="216"/>
      <c r="BF994" s="216"/>
      <c r="BG994" s="216"/>
      <c r="BH994" s="216"/>
      <c r="BI994" s="216"/>
      <c r="BJ994" s="216"/>
      <c r="BK994" s="216"/>
      <c r="BL994" s="216"/>
      <c r="BM994" s="216"/>
      <c r="BN994" s="216"/>
      <c r="BO994" s="216"/>
      <c r="BP994" s="216"/>
      <c r="BQ994" s="216"/>
      <c r="BR994" s="216"/>
      <c r="BS994" s="216"/>
      <c r="BT994" s="216"/>
      <c r="BU994" s="216"/>
      <c r="BV994" s="216"/>
      <c r="BW994" s="216"/>
      <c r="BX994" s="216"/>
      <c r="BY994" s="216"/>
      <c r="BZ994" s="216"/>
      <c r="CA994" s="216"/>
      <c r="CB994" s="216"/>
      <c r="CC994" s="216"/>
      <c r="CD994" s="216"/>
      <c r="CE994" s="216"/>
      <c r="CF994" s="216"/>
      <c r="CG994" s="216"/>
      <c r="CH994" s="216"/>
      <c r="CI994" s="216"/>
      <c r="CJ994" s="216"/>
      <c r="CK994" s="216"/>
      <c r="CL994" s="216"/>
      <c r="CM994" s="216"/>
      <c r="CN994" s="216"/>
      <c r="CO994" s="216"/>
      <c r="CP994" s="216"/>
      <c r="CQ994" s="216"/>
      <c r="CR994" s="216"/>
      <c r="CS994" s="216"/>
      <c r="CT994" s="216"/>
      <c r="CU994" s="216"/>
      <c r="CV994" s="216"/>
      <c r="CW994" s="216"/>
      <c r="CX994" s="216"/>
      <c r="CY994" s="216"/>
      <c r="CZ994" s="216"/>
      <c r="DA994" s="216"/>
      <c r="DB994" s="216"/>
      <c r="DC994" s="216"/>
      <c r="DD994" s="216"/>
      <c r="DE994" s="216"/>
      <c r="DF994" s="216"/>
      <c r="DG994" s="216"/>
      <c r="DH994" s="216"/>
      <c r="DI994" s="216"/>
      <c r="DJ994" s="216"/>
      <c r="DK994" s="216"/>
    </row>
    <row r="995" spans="1:115" s="51" customFormat="1" ht="25.5">
      <c r="A995" s="234">
        <v>71</v>
      </c>
      <c r="B995" s="50"/>
      <c r="C995" s="15" t="s">
        <v>7690</v>
      </c>
      <c r="D995" s="220" t="s">
        <v>7691</v>
      </c>
      <c r="E995" s="16" t="s">
        <v>7692</v>
      </c>
      <c r="F995" s="16" t="s">
        <v>7693</v>
      </c>
      <c r="G995" s="12" t="s">
        <v>41</v>
      </c>
      <c r="H995" s="282">
        <v>0</v>
      </c>
      <c r="I995" s="278">
        <v>0</v>
      </c>
      <c r="J995" s="282">
        <v>1400</v>
      </c>
      <c r="K995" s="50" t="s">
        <v>2799</v>
      </c>
      <c r="L995" s="16" t="s">
        <v>7694</v>
      </c>
      <c r="M995" s="50"/>
      <c r="N995" s="216"/>
      <c r="O995" s="216"/>
      <c r="P995" s="216"/>
      <c r="Q995" s="216"/>
      <c r="R995" s="216"/>
      <c r="S995" s="216"/>
      <c r="T995" s="216"/>
      <c r="U995" s="216"/>
      <c r="V995" s="216"/>
      <c r="W995" s="216"/>
      <c r="X995" s="216"/>
      <c r="Y995" s="216"/>
      <c r="Z995" s="216"/>
      <c r="AA995" s="216"/>
      <c r="AB995" s="216"/>
      <c r="AC995" s="216"/>
      <c r="AD995" s="216"/>
      <c r="AE995" s="216"/>
      <c r="AF995" s="216"/>
      <c r="AG995" s="216"/>
      <c r="AH995" s="216"/>
      <c r="AI995" s="216"/>
      <c r="AJ995" s="216"/>
      <c r="AK995" s="216"/>
      <c r="AL995" s="216"/>
      <c r="AM995" s="216"/>
      <c r="AN995" s="216"/>
      <c r="AO995" s="216"/>
      <c r="AP995" s="216"/>
      <c r="AQ995" s="216"/>
      <c r="AR995" s="216"/>
      <c r="AS995" s="216"/>
      <c r="AT995" s="216"/>
      <c r="AU995" s="216"/>
      <c r="AV995" s="216"/>
      <c r="AW995" s="216"/>
      <c r="AX995" s="216"/>
      <c r="AY995" s="216"/>
      <c r="AZ995" s="216"/>
      <c r="BA995" s="216"/>
      <c r="BB995" s="216"/>
      <c r="BC995" s="216"/>
      <c r="BD995" s="216"/>
      <c r="BE995" s="216"/>
      <c r="BF995" s="216"/>
      <c r="BG995" s="216"/>
      <c r="BH995" s="216"/>
      <c r="BI995" s="216"/>
      <c r="BJ995" s="216"/>
      <c r="BK995" s="216"/>
      <c r="BL995" s="216"/>
      <c r="BM995" s="216"/>
      <c r="BN995" s="216"/>
      <c r="BO995" s="216"/>
      <c r="BP995" s="216"/>
      <c r="BQ995" s="216"/>
      <c r="BR995" s="216"/>
      <c r="BS995" s="216"/>
      <c r="BT995" s="216"/>
      <c r="BU995" s="216"/>
      <c r="BV995" s="216"/>
      <c r="BW995" s="216"/>
      <c r="BX995" s="216"/>
      <c r="BY995" s="216"/>
      <c r="BZ995" s="216"/>
      <c r="CA995" s="216"/>
      <c r="CB995" s="216"/>
      <c r="CC995" s="216"/>
      <c r="CD995" s="216"/>
      <c r="CE995" s="216"/>
      <c r="CF995" s="216"/>
      <c r="CG995" s="216"/>
      <c r="CH995" s="216"/>
      <c r="CI995" s="216"/>
      <c r="CJ995" s="216"/>
      <c r="CK995" s="216"/>
      <c r="CL995" s="216"/>
      <c r="CM995" s="216"/>
      <c r="CN995" s="216"/>
      <c r="CO995" s="216"/>
      <c r="CP995" s="216"/>
      <c r="CQ995" s="216"/>
      <c r="CR995" s="216"/>
      <c r="CS995" s="216"/>
      <c r="CT995" s="216"/>
      <c r="CU995" s="216"/>
      <c r="CV995" s="216"/>
      <c r="CW995" s="216"/>
      <c r="CX995" s="216"/>
      <c r="CY995" s="216"/>
      <c r="CZ995" s="216"/>
      <c r="DA995" s="216"/>
      <c r="DB995" s="216"/>
      <c r="DC995" s="216"/>
      <c r="DD995" s="216"/>
      <c r="DE995" s="216"/>
      <c r="DF995" s="216"/>
      <c r="DG995" s="216"/>
      <c r="DH995" s="216"/>
      <c r="DI995" s="216"/>
      <c r="DJ995" s="216"/>
      <c r="DK995" s="216"/>
    </row>
    <row r="996" spans="1:115" s="51" customFormat="1" ht="25.5">
      <c r="A996" s="234"/>
      <c r="B996" s="50"/>
      <c r="C996" s="15" t="s">
        <v>7695</v>
      </c>
      <c r="D996" s="220" t="s">
        <v>7696</v>
      </c>
      <c r="E996" s="16" t="s">
        <v>7692</v>
      </c>
      <c r="F996" s="16" t="s">
        <v>7693</v>
      </c>
      <c r="G996" s="12" t="s">
        <v>41</v>
      </c>
      <c r="H996" s="282">
        <v>0</v>
      </c>
      <c r="I996" s="278">
        <v>0</v>
      </c>
      <c r="J996" s="282">
        <v>400</v>
      </c>
      <c r="K996" s="50" t="s">
        <v>7697</v>
      </c>
      <c r="L996" s="16" t="s">
        <v>7694</v>
      </c>
      <c r="M996" s="50"/>
      <c r="N996" s="216"/>
      <c r="O996" s="216"/>
      <c r="P996" s="216"/>
      <c r="Q996" s="216"/>
      <c r="R996" s="216"/>
      <c r="S996" s="216"/>
      <c r="T996" s="216"/>
      <c r="U996" s="216"/>
      <c r="V996" s="216"/>
      <c r="W996" s="216"/>
      <c r="X996" s="216"/>
      <c r="Y996" s="216"/>
      <c r="Z996" s="216"/>
      <c r="AA996" s="216"/>
      <c r="AB996" s="216"/>
      <c r="AC996" s="216"/>
      <c r="AD996" s="216"/>
      <c r="AE996" s="216"/>
      <c r="AF996" s="216"/>
      <c r="AG996" s="216"/>
      <c r="AH996" s="216"/>
      <c r="AI996" s="216"/>
      <c r="AJ996" s="216"/>
      <c r="AK996" s="216"/>
      <c r="AL996" s="216"/>
      <c r="AM996" s="216"/>
      <c r="AN996" s="216"/>
      <c r="AO996" s="216"/>
      <c r="AP996" s="216"/>
      <c r="AQ996" s="216"/>
      <c r="AR996" s="216"/>
      <c r="AS996" s="216"/>
      <c r="AT996" s="216"/>
      <c r="AU996" s="216"/>
      <c r="AV996" s="216"/>
      <c r="AW996" s="216"/>
      <c r="AX996" s="216"/>
      <c r="AY996" s="216"/>
      <c r="AZ996" s="216"/>
      <c r="BA996" s="216"/>
      <c r="BB996" s="216"/>
      <c r="BC996" s="216"/>
      <c r="BD996" s="216"/>
      <c r="BE996" s="216"/>
      <c r="BF996" s="216"/>
      <c r="BG996" s="216"/>
      <c r="BH996" s="216"/>
      <c r="BI996" s="216"/>
      <c r="BJ996" s="216"/>
      <c r="BK996" s="216"/>
      <c r="BL996" s="216"/>
      <c r="BM996" s="216"/>
      <c r="BN996" s="216"/>
      <c r="BO996" s="216"/>
      <c r="BP996" s="216"/>
      <c r="BQ996" s="216"/>
      <c r="BR996" s="216"/>
      <c r="BS996" s="216"/>
      <c r="BT996" s="216"/>
      <c r="BU996" s="216"/>
      <c r="BV996" s="216"/>
      <c r="BW996" s="216"/>
      <c r="BX996" s="216"/>
      <c r="BY996" s="216"/>
      <c r="BZ996" s="216"/>
      <c r="CA996" s="216"/>
      <c r="CB996" s="216"/>
      <c r="CC996" s="216"/>
      <c r="CD996" s="216"/>
      <c r="CE996" s="216"/>
      <c r="CF996" s="216"/>
      <c r="CG996" s="216"/>
      <c r="CH996" s="216"/>
      <c r="CI996" s="216"/>
      <c r="CJ996" s="216"/>
      <c r="CK996" s="216"/>
      <c r="CL996" s="216"/>
      <c r="CM996" s="216"/>
      <c r="CN996" s="216"/>
      <c r="CO996" s="216"/>
      <c r="CP996" s="216"/>
      <c r="CQ996" s="216"/>
      <c r="CR996" s="216"/>
      <c r="CS996" s="216"/>
      <c r="CT996" s="216"/>
      <c r="CU996" s="216"/>
      <c r="CV996" s="216"/>
      <c r="CW996" s="216"/>
      <c r="CX996" s="216"/>
      <c r="CY996" s="216"/>
      <c r="CZ996" s="216"/>
      <c r="DA996" s="216"/>
      <c r="DB996" s="216"/>
      <c r="DC996" s="216"/>
      <c r="DD996" s="216"/>
      <c r="DE996" s="216"/>
      <c r="DF996" s="216"/>
      <c r="DG996" s="216"/>
      <c r="DH996" s="216"/>
      <c r="DI996" s="216"/>
      <c r="DJ996" s="216"/>
      <c r="DK996" s="216"/>
    </row>
    <row r="997" spans="1:115" s="51" customFormat="1" ht="25.5">
      <c r="A997" s="234">
        <v>72</v>
      </c>
      <c r="B997" s="50"/>
      <c r="C997" s="15" t="s">
        <v>7698</v>
      </c>
      <c r="D997" s="220" t="s">
        <v>7699</v>
      </c>
      <c r="E997" s="16" t="s">
        <v>7700</v>
      </c>
      <c r="F997" s="16" t="s">
        <v>7701</v>
      </c>
      <c r="G997" s="12" t="s">
        <v>41</v>
      </c>
      <c r="H997" s="282">
        <v>400</v>
      </c>
      <c r="I997" s="278">
        <v>0</v>
      </c>
      <c r="J997" s="282">
        <v>0</v>
      </c>
      <c r="K997" s="50" t="s">
        <v>7583</v>
      </c>
      <c r="L997" s="16" t="s">
        <v>7702</v>
      </c>
      <c r="M997" s="50"/>
      <c r="N997" s="216"/>
      <c r="O997" s="216"/>
      <c r="P997" s="216"/>
      <c r="Q997" s="216"/>
      <c r="R997" s="216"/>
      <c r="S997" s="216"/>
      <c r="T997" s="216"/>
      <c r="U997" s="216"/>
      <c r="V997" s="216"/>
      <c r="W997" s="216"/>
      <c r="X997" s="216"/>
      <c r="Y997" s="216"/>
      <c r="Z997" s="216"/>
      <c r="AA997" s="216"/>
      <c r="AB997" s="216"/>
      <c r="AC997" s="216"/>
      <c r="AD997" s="216"/>
      <c r="AE997" s="216"/>
      <c r="AF997" s="216"/>
      <c r="AG997" s="216"/>
      <c r="AH997" s="216"/>
      <c r="AI997" s="216"/>
      <c r="AJ997" s="216"/>
      <c r="AK997" s="216"/>
      <c r="AL997" s="216"/>
      <c r="AM997" s="216"/>
      <c r="AN997" s="216"/>
      <c r="AO997" s="216"/>
      <c r="AP997" s="216"/>
      <c r="AQ997" s="216"/>
      <c r="AR997" s="216"/>
      <c r="AS997" s="216"/>
      <c r="AT997" s="216"/>
      <c r="AU997" s="216"/>
      <c r="AV997" s="216"/>
      <c r="AW997" s="216"/>
      <c r="AX997" s="216"/>
      <c r="AY997" s="216"/>
      <c r="AZ997" s="216"/>
      <c r="BA997" s="216"/>
      <c r="BB997" s="216"/>
      <c r="BC997" s="216"/>
      <c r="BD997" s="216"/>
      <c r="BE997" s="216"/>
      <c r="BF997" s="216"/>
      <c r="BG997" s="216"/>
      <c r="BH997" s="216"/>
      <c r="BI997" s="216"/>
      <c r="BJ997" s="216"/>
      <c r="BK997" s="216"/>
      <c r="BL997" s="216"/>
      <c r="BM997" s="216"/>
      <c r="BN997" s="216"/>
      <c r="BO997" s="216"/>
      <c r="BP997" s="216"/>
      <c r="BQ997" s="216"/>
      <c r="BR997" s="216"/>
      <c r="BS997" s="216"/>
      <c r="BT997" s="216"/>
      <c r="BU997" s="216"/>
      <c r="BV997" s="216"/>
      <c r="BW997" s="216"/>
      <c r="BX997" s="216"/>
      <c r="BY997" s="216"/>
      <c r="BZ997" s="216"/>
      <c r="CA997" s="216"/>
      <c r="CB997" s="216"/>
      <c r="CC997" s="216"/>
      <c r="CD997" s="216"/>
      <c r="CE997" s="216"/>
      <c r="CF997" s="216"/>
      <c r="CG997" s="216"/>
      <c r="CH997" s="216"/>
      <c r="CI997" s="216"/>
      <c r="CJ997" s="216"/>
      <c r="CK997" s="216"/>
      <c r="CL997" s="216"/>
      <c r="CM997" s="216"/>
      <c r="CN997" s="216"/>
      <c r="CO997" s="216"/>
      <c r="CP997" s="216"/>
      <c r="CQ997" s="216"/>
      <c r="CR997" s="216"/>
      <c r="CS997" s="216"/>
      <c r="CT997" s="216"/>
      <c r="CU997" s="216"/>
      <c r="CV997" s="216"/>
      <c r="CW997" s="216"/>
      <c r="CX997" s="216"/>
      <c r="CY997" s="216"/>
      <c r="CZ997" s="216"/>
      <c r="DA997" s="216"/>
      <c r="DB997" s="216"/>
      <c r="DC997" s="216"/>
      <c r="DD997" s="216"/>
      <c r="DE997" s="216"/>
      <c r="DF997" s="216"/>
      <c r="DG997" s="216"/>
      <c r="DH997" s="216"/>
      <c r="DI997" s="216"/>
      <c r="DJ997" s="216"/>
      <c r="DK997" s="216"/>
    </row>
    <row r="998" spans="1:115" s="51" customFormat="1" ht="25.5">
      <c r="A998" s="234"/>
      <c r="B998" s="50"/>
      <c r="C998" s="15" t="s">
        <v>7703</v>
      </c>
      <c r="D998" s="220" t="s">
        <v>7699</v>
      </c>
      <c r="E998" s="16" t="s">
        <v>7700</v>
      </c>
      <c r="F998" s="16" t="s">
        <v>7701</v>
      </c>
      <c r="G998" s="12" t="s">
        <v>41</v>
      </c>
      <c r="H998" s="282">
        <v>4300</v>
      </c>
      <c r="I998" s="278">
        <v>0</v>
      </c>
      <c r="J998" s="282">
        <v>0</v>
      </c>
      <c r="K998" s="50" t="s">
        <v>7583</v>
      </c>
      <c r="L998" s="16" t="s">
        <v>7702</v>
      </c>
      <c r="M998" s="50"/>
      <c r="N998" s="216"/>
      <c r="O998" s="216"/>
      <c r="P998" s="216"/>
      <c r="Q998" s="216"/>
      <c r="R998" s="216"/>
      <c r="S998" s="216"/>
      <c r="T998" s="216"/>
      <c r="U998" s="216"/>
      <c r="V998" s="216"/>
      <c r="W998" s="216"/>
      <c r="X998" s="216"/>
      <c r="Y998" s="216"/>
      <c r="Z998" s="216"/>
      <c r="AA998" s="216"/>
      <c r="AB998" s="216"/>
      <c r="AC998" s="216"/>
      <c r="AD998" s="216"/>
      <c r="AE998" s="216"/>
      <c r="AF998" s="216"/>
      <c r="AG998" s="216"/>
      <c r="AH998" s="216"/>
      <c r="AI998" s="216"/>
      <c r="AJ998" s="216"/>
      <c r="AK998" s="216"/>
      <c r="AL998" s="216"/>
      <c r="AM998" s="216"/>
      <c r="AN998" s="216"/>
      <c r="AO998" s="216"/>
      <c r="AP998" s="216"/>
      <c r="AQ998" s="216"/>
      <c r="AR998" s="216"/>
      <c r="AS998" s="216"/>
      <c r="AT998" s="216"/>
      <c r="AU998" s="216"/>
      <c r="AV998" s="216"/>
      <c r="AW998" s="216"/>
      <c r="AX998" s="216"/>
      <c r="AY998" s="216"/>
      <c r="AZ998" s="216"/>
      <c r="BA998" s="216"/>
      <c r="BB998" s="216"/>
      <c r="BC998" s="216"/>
      <c r="BD998" s="216"/>
      <c r="BE998" s="216"/>
      <c r="BF998" s="216"/>
      <c r="BG998" s="216"/>
      <c r="BH998" s="216"/>
      <c r="BI998" s="216"/>
      <c r="BJ998" s="216"/>
      <c r="BK998" s="216"/>
      <c r="BL998" s="216"/>
      <c r="BM998" s="216"/>
      <c r="BN998" s="216"/>
      <c r="BO998" s="216"/>
      <c r="BP998" s="216"/>
      <c r="BQ998" s="216"/>
      <c r="BR998" s="216"/>
      <c r="BS998" s="216"/>
      <c r="BT998" s="216"/>
      <c r="BU998" s="216"/>
      <c r="BV998" s="216"/>
      <c r="BW998" s="216"/>
      <c r="BX998" s="216"/>
      <c r="BY998" s="216"/>
      <c r="BZ998" s="216"/>
      <c r="CA998" s="216"/>
      <c r="CB998" s="216"/>
      <c r="CC998" s="216"/>
      <c r="CD998" s="216"/>
      <c r="CE998" s="216"/>
      <c r="CF998" s="216"/>
      <c r="CG998" s="216"/>
      <c r="CH998" s="216"/>
      <c r="CI998" s="216"/>
      <c r="CJ998" s="216"/>
      <c r="CK998" s="216"/>
      <c r="CL998" s="216"/>
      <c r="CM998" s="216"/>
      <c r="CN998" s="216"/>
      <c r="CO998" s="216"/>
      <c r="CP998" s="216"/>
      <c r="CQ998" s="216"/>
      <c r="CR998" s="216"/>
      <c r="CS998" s="216"/>
      <c r="CT998" s="216"/>
      <c r="CU998" s="216"/>
      <c r="CV998" s="216"/>
      <c r="CW998" s="216"/>
      <c r="CX998" s="216"/>
      <c r="CY998" s="216"/>
      <c r="CZ998" s="216"/>
      <c r="DA998" s="216"/>
      <c r="DB998" s="216"/>
      <c r="DC998" s="216"/>
      <c r="DD998" s="216"/>
      <c r="DE998" s="216"/>
      <c r="DF998" s="216"/>
      <c r="DG998" s="216"/>
      <c r="DH998" s="216"/>
      <c r="DI998" s="216"/>
      <c r="DJ998" s="216"/>
      <c r="DK998" s="216"/>
    </row>
    <row r="999" spans="1:115" s="51" customFormat="1" ht="25.5">
      <c r="A999" s="234">
        <v>73</v>
      </c>
      <c r="B999" s="50"/>
      <c r="C999" s="15" t="s">
        <v>7704</v>
      </c>
      <c r="D999" s="220" t="s">
        <v>7705</v>
      </c>
      <c r="E999" s="16" t="s">
        <v>7706</v>
      </c>
      <c r="F999" s="16" t="s">
        <v>7707</v>
      </c>
      <c r="G999" s="12" t="s">
        <v>41</v>
      </c>
      <c r="H999" s="282">
        <v>6693</v>
      </c>
      <c r="I999" s="278">
        <v>0</v>
      </c>
      <c r="J999" s="282">
        <v>0</v>
      </c>
      <c r="K999" s="50" t="s">
        <v>7708</v>
      </c>
      <c r="L999" s="16" t="s">
        <v>7709</v>
      </c>
      <c r="M999" s="50"/>
      <c r="N999" s="216"/>
      <c r="O999" s="216"/>
      <c r="P999" s="216"/>
      <c r="Q999" s="216"/>
      <c r="R999" s="216"/>
      <c r="S999" s="216"/>
      <c r="T999" s="216"/>
      <c r="U999" s="216"/>
      <c r="V999" s="216"/>
      <c r="W999" s="216"/>
      <c r="X999" s="216"/>
      <c r="Y999" s="216"/>
      <c r="Z999" s="216"/>
      <c r="AA999" s="216"/>
      <c r="AB999" s="216"/>
      <c r="AC999" s="216"/>
      <c r="AD999" s="216"/>
      <c r="AE999" s="216"/>
      <c r="AF999" s="216"/>
      <c r="AG999" s="216"/>
      <c r="AH999" s="216"/>
      <c r="AI999" s="216"/>
      <c r="AJ999" s="216"/>
      <c r="AK999" s="216"/>
      <c r="AL999" s="216"/>
      <c r="AM999" s="216"/>
      <c r="AN999" s="216"/>
      <c r="AO999" s="216"/>
      <c r="AP999" s="216"/>
      <c r="AQ999" s="216"/>
      <c r="AR999" s="216"/>
      <c r="AS999" s="216"/>
      <c r="AT999" s="216"/>
      <c r="AU999" s="216"/>
      <c r="AV999" s="216"/>
      <c r="AW999" s="216"/>
      <c r="AX999" s="216"/>
      <c r="AY999" s="216"/>
      <c r="AZ999" s="216"/>
      <c r="BA999" s="216"/>
      <c r="BB999" s="216"/>
      <c r="BC999" s="216"/>
      <c r="BD999" s="216"/>
      <c r="BE999" s="216"/>
      <c r="BF999" s="216"/>
      <c r="BG999" s="216"/>
      <c r="BH999" s="216"/>
      <c r="BI999" s="216"/>
      <c r="BJ999" s="216"/>
      <c r="BK999" s="216"/>
      <c r="BL999" s="216"/>
      <c r="BM999" s="216"/>
      <c r="BN999" s="216"/>
      <c r="BO999" s="216"/>
      <c r="BP999" s="216"/>
      <c r="BQ999" s="216"/>
      <c r="BR999" s="216"/>
      <c r="BS999" s="216"/>
      <c r="BT999" s="216"/>
      <c r="BU999" s="216"/>
      <c r="BV999" s="216"/>
      <c r="BW999" s="216"/>
      <c r="BX999" s="216"/>
      <c r="BY999" s="216"/>
      <c r="BZ999" s="216"/>
      <c r="CA999" s="216"/>
      <c r="CB999" s="216"/>
      <c r="CC999" s="216"/>
      <c r="CD999" s="216"/>
      <c r="CE999" s="216"/>
      <c r="CF999" s="216"/>
      <c r="CG999" s="216"/>
      <c r="CH999" s="216"/>
      <c r="CI999" s="216"/>
      <c r="CJ999" s="216"/>
      <c r="CK999" s="216"/>
      <c r="CL999" s="216"/>
      <c r="CM999" s="216"/>
      <c r="CN999" s="216"/>
      <c r="CO999" s="216"/>
      <c r="CP999" s="216"/>
      <c r="CQ999" s="216"/>
      <c r="CR999" s="216"/>
      <c r="CS999" s="216"/>
      <c r="CT999" s="216"/>
      <c r="CU999" s="216"/>
      <c r="CV999" s="216"/>
      <c r="CW999" s="216"/>
      <c r="CX999" s="216"/>
      <c r="CY999" s="216"/>
      <c r="CZ999" s="216"/>
      <c r="DA999" s="216"/>
      <c r="DB999" s="216"/>
      <c r="DC999" s="216"/>
      <c r="DD999" s="216"/>
      <c r="DE999" s="216"/>
      <c r="DF999" s="216"/>
      <c r="DG999" s="216"/>
      <c r="DH999" s="216"/>
      <c r="DI999" s="216"/>
      <c r="DJ999" s="216"/>
      <c r="DK999" s="216"/>
    </row>
    <row r="1000" spans="1:115" s="51" customFormat="1" ht="25.5">
      <c r="A1000" s="234"/>
      <c r="B1000" s="50"/>
      <c r="C1000" s="15" t="s">
        <v>7710</v>
      </c>
      <c r="D1000" s="220" t="s">
        <v>7696</v>
      </c>
      <c r="E1000" s="16" t="s">
        <v>7706</v>
      </c>
      <c r="F1000" s="16" t="s">
        <v>7707</v>
      </c>
      <c r="G1000" s="12" t="s">
        <v>41</v>
      </c>
      <c r="H1000" s="282">
        <v>0</v>
      </c>
      <c r="I1000" s="278">
        <v>0</v>
      </c>
      <c r="J1000" s="282">
        <v>6850</v>
      </c>
      <c r="K1000" s="50" t="s">
        <v>7697</v>
      </c>
      <c r="L1000" s="16" t="s">
        <v>7709</v>
      </c>
      <c r="M1000" s="50"/>
      <c r="N1000" s="216"/>
      <c r="O1000" s="216"/>
      <c r="P1000" s="216"/>
      <c r="Q1000" s="216"/>
      <c r="R1000" s="216"/>
      <c r="S1000" s="216"/>
      <c r="T1000" s="216"/>
      <c r="U1000" s="216"/>
      <c r="V1000" s="216"/>
      <c r="W1000" s="216"/>
      <c r="X1000" s="216"/>
      <c r="Y1000" s="216"/>
      <c r="Z1000" s="216"/>
      <c r="AA1000" s="216"/>
      <c r="AB1000" s="216"/>
      <c r="AC1000" s="216"/>
      <c r="AD1000" s="216"/>
      <c r="AE1000" s="216"/>
      <c r="AF1000" s="216"/>
      <c r="AG1000" s="216"/>
      <c r="AH1000" s="216"/>
      <c r="AI1000" s="216"/>
      <c r="AJ1000" s="216"/>
      <c r="AK1000" s="216"/>
      <c r="AL1000" s="216"/>
      <c r="AM1000" s="216"/>
      <c r="AN1000" s="216"/>
      <c r="AO1000" s="216"/>
      <c r="AP1000" s="216"/>
      <c r="AQ1000" s="216"/>
      <c r="AR1000" s="216"/>
      <c r="AS1000" s="216"/>
      <c r="AT1000" s="216"/>
      <c r="AU1000" s="216"/>
      <c r="AV1000" s="216"/>
      <c r="AW1000" s="216"/>
      <c r="AX1000" s="216"/>
      <c r="AY1000" s="216"/>
      <c r="AZ1000" s="216"/>
      <c r="BA1000" s="216"/>
      <c r="BB1000" s="216"/>
      <c r="BC1000" s="216"/>
      <c r="BD1000" s="216"/>
      <c r="BE1000" s="216"/>
      <c r="BF1000" s="216"/>
      <c r="BG1000" s="216"/>
      <c r="BH1000" s="216"/>
      <c r="BI1000" s="216"/>
      <c r="BJ1000" s="216"/>
      <c r="BK1000" s="216"/>
      <c r="BL1000" s="216"/>
      <c r="BM1000" s="216"/>
      <c r="BN1000" s="216"/>
      <c r="BO1000" s="216"/>
      <c r="BP1000" s="216"/>
      <c r="BQ1000" s="216"/>
      <c r="BR1000" s="216"/>
      <c r="BS1000" s="216"/>
      <c r="BT1000" s="216"/>
      <c r="BU1000" s="216"/>
      <c r="BV1000" s="216"/>
      <c r="BW1000" s="216"/>
      <c r="BX1000" s="216"/>
      <c r="BY1000" s="216"/>
      <c r="BZ1000" s="216"/>
      <c r="CA1000" s="216"/>
      <c r="CB1000" s="216"/>
      <c r="CC1000" s="216"/>
      <c r="CD1000" s="216"/>
      <c r="CE1000" s="216"/>
      <c r="CF1000" s="216"/>
      <c r="CG1000" s="216"/>
      <c r="CH1000" s="216"/>
      <c r="CI1000" s="216"/>
      <c r="CJ1000" s="216"/>
      <c r="CK1000" s="216"/>
      <c r="CL1000" s="216"/>
      <c r="CM1000" s="216"/>
      <c r="CN1000" s="216"/>
      <c r="CO1000" s="216"/>
      <c r="CP1000" s="216"/>
      <c r="CQ1000" s="216"/>
      <c r="CR1000" s="216"/>
      <c r="CS1000" s="216"/>
      <c r="CT1000" s="216"/>
      <c r="CU1000" s="216"/>
      <c r="CV1000" s="216"/>
      <c r="CW1000" s="216"/>
      <c r="CX1000" s="216"/>
      <c r="CY1000" s="216"/>
      <c r="CZ1000" s="216"/>
      <c r="DA1000" s="216"/>
      <c r="DB1000" s="216"/>
      <c r="DC1000" s="216"/>
      <c r="DD1000" s="216"/>
      <c r="DE1000" s="216"/>
      <c r="DF1000" s="216"/>
      <c r="DG1000" s="216"/>
      <c r="DH1000" s="216"/>
      <c r="DI1000" s="216"/>
      <c r="DJ1000" s="216"/>
      <c r="DK1000" s="216"/>
    </row>
    <row r="1001" spans="1:115" s="51" customFormat="1" ht="25.5">
      <c r="A1001" s="234">
        <v>74</v>
      </c>
      <c r="B1001" s="50"/>
      <c r="C1001" s="15" t="s">
        <v>7711</v>
      </c>
      <c r="D1001" s="220" t="s">
        <v>7712</v>
      </c>
      <c r="E1001" s="16" t="s">
        <v>7713</v>
      </c>
      <c r="F1001" s="16" t="s">
        <v>7714</v>
      </c>
      <c r="G1001" s="12" t="s">
        <v>41</v>
      </c>
      <c r="H1001" s="282">
        <v>0</v>
      </c>
      <c r="I1001" s="278">
        <v>0</v>
      </c>
      <c r="J1001" s="282">
        <v>5000</v>
      </c>
      <c r="K1001" s="50"/>
      <c r="L1001" s="16" t="s">
        <v>7715</v>
      </c>
      <c r="M1001" s="50"/>
      <c r="N1001" s="216"/>
      <c r="O1001" s="216"/>
      <c r="P1001" s="216"/>
      <c r="Q1001" s="216"/>
      <c r="R1001" s="216"/>
      <c r="S1001" s="216"/>
      <c r="T1001" s="216"/>
      <c r="U1001" s="216"/>
      <c r="V1001" s="216"/>
      <c r="W1001" s="216"/>
      <c r="X1001" s="216"/>
      <c r="Y1001" s="216"/>
      <c r="Z1001" s="216"/>
      <c r="AA1001" s="216"/>
      <c r="AB1001" s="216"/>
      <c r="AC1001" s="216"/>
      <c r="AD1001" s="216"/>
      <c r="AE1001" s="216"/>
      <c r="AF1001" s="216"/>
      <c r="AG1001" s="216"/>
      <c r="AH1001" s="216"/>
      <c r="AI1001" s="216"/>
      <c r="AJ1001" s="216"/>
      <c r="AK1001" s="216"/>
      <c r="AL1001" s="216"/>
      <c r="AM1001" s="216"/>
      <c r="AN1001" s="216"/>
      <c r="AO1001" s="216"/>
      <c r="AP1001" s="216"/>
      <c r="AQ1001" s="216"/>
      <c r="AR1001" s="216"/>
      <c r="AS1001" s="216"/>
      <c r="AT1001" s="216"/>
      <c r="AU1001" s="216"/>
      <c r="AV1001" s="216"/>
      <c r="AW1001" s="216"/>
      <c r="AX1001" s="216"/>
      <c r="AY1001" s="216"/>
      <c r="AZ1001" s="216"/>
      <c r="BA1001" s="216"/>
      <c r="BB1001" s="216"/>
      <c r="BC1001" s="216"/>
      <c r="BD1001" s="216"/>
      <c r="BE1001" s="216"/>
      <c r="BF1001" s="216"/>
      <c r="BG1001" s="216"/>
      <c r="BH1001" s="216"/>
      <c r="BI1001" s="216"/>
      <c r="BJ1001" s="216"/>
      <c r="BK1001" s="216"/>
      <c r="BL1001" s="216"/>
      <c r="BM1001" s="216"/>
      <c r="BN1001" s="216"/>
      <c r="BO1001" s="216"/>
      <c r="BP1001" s="216"/>
      <c r="BQ1001" s="216"/>
      <c r="BR1001" s="216"/>
      <c r="BS1001" s="216"/>
      <c r="BT1001" s="216"/>
      <c r="BU1001" s="216"/>
      <c r="BV1001" s="216"/>
      <c r="BW1001" s="216"/>
      <c r="BX1001" s="216"/>
      <c r="BY1001" s="216"/>
      <c r="BZ1001" s="216"/>
      <c r="CA1001" s="216"/>
      <c r="CB1001" s="216"/>
      <c r="CC1001" s="216"/>
      <c r="CD1001" s="216"/>
      <c r="CE1001" s="216"/>
      <c r="CF1001" s="216"/>
      <c r="CG1001" s="216"/>
      <c r="CH1001" s="216"/>
      <c r="CI1001" s="216"/>
      <c r="CJ1001" s="216"/>
      <c r="CK1001" s="216"/>
      <c r="CL1001" s="216"/>
      <c r="CM1001" s="216"/>
      <c r="CN1001" s="216"/>
      <c r="CO1001" s="216"/>
      <c r="CP1001" s="216"/>
      <c r="CQ1001" s="216"/>
      <c r="CR1001" s="216"/>
      <c r="CS1001" s="216"/>
      <c r="CT1001" s="216"/>
      <c r="CU1001" s="216"/>
      <c r="CV1001" s="216"/>
      <c r="CW1001" s="216"/>
      <c r="CX1001" s="216"/>
      <c r="CY1001" s="216"/>
      <c r="CZ1001" s="216"/>
      <c r="DA1001" s="216"/>
      <c r="DB1001" s="216"/>
      <c r="DC1001" s="216"/>
      <c r="DD1001" s="216"/>
      <c r="DE1001" s="216"/>
      <c r="DF1001" s="216"/>
      <c r="DG1001" s="216"/>
      <c r="DH1001" s="216"/>
      <c r="DI1001" s="216"/>
      <c r="DJ1001" s="216"/>
      <c r="DK1001" s="216"/>
    </row>
    <row r="1002" spans="1:115" s="51" customFormat="1" ht="25.5">
      <c r="A1002" s="234">
        <v>75</v>
      </c>
      <c r="B1002" s="50"/>
      <c r="C1002" s="15" t="s">
        <v>7716</v>
      </c>
      <c r="D1002" s="220" t="s">
        <v>7699</v>
      </c>
      <c r="E1002" s="16" t="s">
        <v>7717</v>
      </c>
      <c r="F1002" s="16" t="s">
        <v>7718</v>
      </c>
      <c r="G1002" s="12" t="s">
        <v>41</v>
      </c>
      <c r="H1002" s="282">
        <v>1950</v>
      </c>
      <c r="I1002" s="278">
        <v>0</v>
      </c>
      <c r="J1002" s="282">
        <v>0</v>
      </c>
      <c r="K1002" s="50" t="s">
        <v>7583</v>
      </c>
      <c r="L1002" s="16" t="s">
        <v>7719</v>
      </c>
      <c r="M1002" s="50"/>
      <c r="N1002" s="216"/>
      <c r="O1002" s="216"/>
      <c r="P1002" s="216"/>
      <c r="Q1002" s="216"/>
      <c r="R1002" s="216"/>
      <c r="S1002" s="216"/>
      <c r="T1002" s="216"/>
      <c r="U1002" s="216"/>
      <c r="V1002" s="216"/>
      <c r="W1002" s="216"/>
      <c r="X1002" s="216"/>
      <c r="Y1002" s="216"/>
      <c r="Z1002" s="216"/>
      <c r="AA1002" s="216"/>
      <c r="AB1002" s="216"/>
      <c r="AC1002" s="216"/>
      <c r="AD1002" s="216"/>
      <c r="AE1002" s="216"/>
      <c r="AF1002" s="216"/>
      <c r="AG1002" s="216"/>
      <c r="AH1002" s="216"/>
      <c r="AI1002" s="216"/>
      <c r="AJ1002" s="216"/>
      <c r="AK1002" s="216"/>
      <c r="AL1002" s="216"/>
      <c r="AM1002" s="216"/>
      <c r="AN1002" s="216"/>
      <c r="AO1002" s="216"/>
      <c r="AP1002" s="216"/>
      <c r="AQ1002" s="216"/>
      <c r="AR1002" s="216"/>
      <c r="AS1002" s="216"/>
      <c r="AT1002" s="216"/>
      <c r="AU1002" s="216"/>
      <c r="AV1002" s="216"/>
      <c r="AW1002" s="216"/>
      <c r="AX1002" s="216"/>
      <c r="AY1002" s="216"/>
      <c r="AZ1002" s="216"/>
      <c r="BA1002" s="216"/>
      <c r="BB1002" s="216"/>
      <c r="BC1002" s="216"/>
      <c r="BD1002" s="216"/>
      <c r="BE1002" s="216"/>
      <c r="BF1002" s="216"/>
      <c r="BG1002" s="216"/>
      <c r="BH1002" s="216"/>
      <c r="BI1002" s="216"/>
      <c r="BJ1002" s="216"/>
      <c r="BK1002" s="216"/>
      <c r="BL1002" s="216"/>
      <c r="BM1002" s="216"/>
      <c r="BN1002" s="216"/>
      <c r="BO1002" s="216"/>
      <c r="BP1002" s="216"/>
      <c r="BQ1002" s="216"/>
      <c r="BR1002" s="216"/>
      <c r="BS1002" s="216"/>
      <c r="BT1002" s="216"/>
      <c r="BU1002" s="216"/>
      <c r="BV1002" s="216"/>
      <c r="BW1002" s="216"/>
      <c r="BX1002" s="216"/>
      <c r="BY1002" s="216"/>
      <c r="BZ1002" s="216"/>
      <c r="CA1002" s="216"/>
      <c r="CB1002" s="216"/>
      <c r="CC1002" s="216"/>
      <c r="CD1002" s="216"/>
      <c r="CE1002" s="216"/>
      <c r="CF1002" s="216"/>
      <c r="CG1002" s="216"/>
      <c r="CH1002" s="216"/>
      <c r="CI1002" s="216"/>
      <c r="CJ1002" s="216"/>
      <c r="CK1002" s="216"/>
      <c r="CL1002" s="216"/>
      <c r="CM1002" s="216"/>
      <c r="CN1002" s="216"/>
      <c r="CO1002" s="216"/>
      <c r="CP1002" s="216"/>
      <c r="CQ1002" s="216"/>
      <c r="CR1002" s="216"/>
      <c r="CS1002" s="216"/>
      <c r="CT1002" s="216"/>
      <c r="CU1002" s="216"/>
      <c r="CV1002" s="216"/>
      <c r="CW1002" s="216"/>
      <c r="CX1002" s="216"/>
      <c r="CY1002" s="216"/>
      <c r="CZ1002" s="216"/>
      <c r="DA1002" s="216"/>
      <c r="DB1002" s="216"/>
      <c r="DC1002" s="216"/>
      <c r="DD1002" s="216"/>
      <c r="DE1002" s="216"/>
      <c r="DF1002" s="216"/>
      <c r="DG1002" s="216"/>
      <c r="DH1002" s="216"/>
      <c r="DI1002" s="216"/>
      <c r="DJ1002" s="216"/>
      <c r="DK1002" s="216"/>
    </row>
    <row r="1003" spans="1:115" s="51" customFormat="1" ht="25.5">
      <c r="A1003" s="234">
        <v>76</v>
      </c>
      <c r="B1003" s="50"/>
      <c r="C1003" s="15" t="s">
        <v>7720</v>
      </c>
      <c r="D1003" s="220" t="s">
        <v>7691</v>
      </c>
      <c r="E1003" s="16" t="s">
        <v>7721</v>
      </c>
      <c r="F1003" s="16" t="s">
        <v>5643</v>
      </c>
      <c r="G1003" s="12" t="s">
        <v>41</v>
      </c>
      <c r="H1003" s="282">
        <v>4000</v>
      </c>
      <c r="I1003" s="278">
        <v>0</v>
      </c>
      <c r="J1003" s="282">
        <v>0</v>
      </c>
      <c r="K1003" s="50" t="s">
        <v>2799</v>
      </c>
      <c r="L1003" s="16" t="s">
        <v>7722</v>
      </c>
      <c r="M1003" s="50"/>
      <c r="N1003" s="216"/>
      <c r="O1003" s="216"/>
      <c r="P1003" s="216"/>
      <c r="Q1003" s="216"/>
      <c r="R1003" s="216"/>
      <c r="S1003" s="216"/>
      <c r="T1003" s="216"/>
      <c r="U1003" s="216"/>
      <c r="V1003" s="216"/>
      <c r="W1003" s="216"/>
      <c r="X1003" s="216"/>
      <c r="Y1003" s="216"/>
      <c r="Z1003" s="216"/>
      <c r="AA1003" s="216"/>
      <c r="AB1003" s="216"/>
      <c r="AC1003" s="216"/>
      <c r="AD1003" s="216"/>
      <c r="AE1003" s="216"/>
      <c r="AF1003" s="216"/>
      <c r="AG1003" s="216"/>
      <c r="AH1003" s="216"/>
      <c r="AI1003" s="216"/>
      <c r="AJ1003" s="216"/>
      <c r="AK1003" s="216"/>
      <c r="AL1003" s="216"/>
      <c r="AM1003" s="216"/>
      <c r="AN1003" s="216"/>
      <c r="AO1003" s="216"/>
      <c r="AP1003" s="216"/>
      <c r="AQ1003" s="216"/>
      <c r="AR1003" s="216"/>
      <c r="AS1003" s="216"/>
      <c r="AT1003" s="216"/>
      <c r="AU1003" s="216"/>
      <c r="AV1003" s="216"/>
      <c r="AW1003" s="216"/>
      <c r="AX1003" s="216"/>
      <c r="AY1003" s="216"/>
      <c r="AZ1003" s="216"/>
      <c r="BA1003" s="216"/>
      <c r="BB1003" s="216"/>
      <c r="BC1003" s="216"/>
      <c r="BD1003" s="216"/>
      <c r="BE1003" s="216"/>
      <c r="BF1003" s="216"/>
      <c r="BG1003" s="216"/>
      <c r="BH1003" s="216"/>
      <c r="BI1003" s="216"/>
      <c r="BJ1003" s="216"/>
      <c r="BK1003" s="216"/>
      <c r="BL1003" s="216"/>
      <c r="BM1003" s="216"/>
      <c r="BN1003" s="216"/>
      <c r="BO1003" s="216"/>
      <c r="BP1003" s="216"/>
      <c r="BQ1003" s="216"/>
      <c r="BR1003" s="216"/>
      <c r="BS1003" s="216"/>
      <c r="BT1003" s="216"/>
      <c r="BU1003" s="216"/>
      <c r="BV1003" s="216"/>
      <c r="BW1003" s="216"/>
      <c r="BX1003" s="216"/>
      <c r="BY1003" s="216"/>
      <c r="BZ1003" s="216"/>
      <c r="CA1003" s="216"/>
      <c r="CB1003" s="216"/>
      <c r="CC1003" s="216"/>
      <c r="CD1003" s="216"/>
      <c r="CE1003" s="216"/>
      <c r="CF1003" s="216"/>
      <c r="CG1003" s="216"/>
      <c r="CH1003" s="216"/>
      <c r="CI1003" s="216"/>
      <c r="CJ1003" s="216"/>
      <c r="CK1003" s="216"/>
      <c r="CL1003" s="216"/>
      <c r="CM1003" s="216"/>
      <c r="CN1003" s="216"/>
      <c r="CO1003" s="216"/>
      <c r="CP1003" s="216"/>
      <c r="CQ1003" s="216"/>
      <c r="CR1003" s="216"/>
      <c r="CS1003" s="216"/>
      <c r="CT1003" s="216"/>
      <c r="CU1003" s="216"/>
      <c r="CV1003" s="216"/>
      <c r="CW1003" s="216"/>
      <c r="CX1003" s="216"/>
      <c r="CY1003" s="216"/>
      <c r="CZ1003" s="216"/>
      <c r="DA1003" s="216"/>
      <c r="DB1003" s="216"/>
      <c r="DC1003" s="216"/>
      <c r="DD1003" s="216"/>
      <c r="DE1003" s="216"/>
      <c r="DF1003" s="216"/>
      <c r="DG1003" s="216"/>
      <c r="DH1003" s="216"/>
      <c r="DI1003" s="216"/>
      <c r="DJ1003" s="216"/>
      <c r="DK1003" s="216"/>
    </row>
    <row r="1004" spans="1:115" s="51" customFormat="1" ht="25.5">
      <c r="A1004" s="234"/>
      <c r="B1004" s="50"/>
      <c r="C1004" s="15" t="s">
        <v>7723</v>
      </c>
      <c r="D1004" s="220" t="s">
        <v>7691</v>
      </c>
      <c r="E1004" s="16" t="s">
        <v>7721</v>
      </c>
      <c r="F1004" s="16" t="s">
        <v>5643</v>
      </c>
      <c r="G1004" s="12" t="s">
        <v>41</v>
      </c>
      <c r="H1004" s="282">
        <v>3200</v>
      </c>
      <c r="I1004" s="278">
        <v>0</v>
      </c>
      <c r="J1004" s="282">
        <v>0</v>
      </c>
      <c r="K1004" s="50" t="s">
        <v>2799</v>
      </c>
      <c r="L1004" s="16" t="s">
        <v>7722</v>
      </c>
      <c r="M1004" s="50"/>
      <c r="N1004" s="216"/>
      <c r="O1004" s="216"/>
      <c r="P1004" s="216"/>
      <c r="Q1004" s="216"/>
      <c r="R1004" s="216"/>
      <c r="S1004" s="216"/>
      <c r="T1004" s="216"/>
      <c r="U1004" s="216"/>
      <c r="V1004" s="216"/>
      <c r="W1004" s="216"/>
      <c r="X1004" s="216"/>
      <c r="Y1004" s="216"/>
      <c r="Z1004" s="216"/>
      <c r="AA1004" s="216"/>
      <c r="AB1004" s="216"/>
      <c r="AC1004" s="216"/>
      <c r="AD1004" s="216"/>
      <c r="AE1004" s="216"/>
      <c r="AF1004" s="216"/>
      <c r="AG1004" s="216"/>
      <c r="AH1004" s="216"/>
      <c r="AI1004" s="216"/>
      <c r="AJ1004" s="216"/>
      <c r="AK1004" s="216"/>
      <c r="AL1004" s="216"/>
      <c r="AM1004" s="216"/>
      <c r="AN1004" s="216"/>
      <c r="AO1004" s="216"/>
      <c r="AP1004" s="216"/>
      <c r="AQ1004" s="216"/>
      <c r="AR1004" s="216"/>
      <c r="AS1004" s="216"/>
      <c r="AT1004" s="216"/>
      <c r="AU1004" s="216"/>
      <c r="AV1004" s="216"/>
      <c r="AW1004" s="216"/>
      <c r="AX1004" s="216"/>
      <c r="AY1004" s="216"/>
      <c r="AZ1004" s="216"/>
      <c r="BA1004" s="216"/>
      <c r="BB1004" s="216"/>
      <c r="BC1004" s="216"/>
      <c r="BD1004" s="216"/>
      <c r="BE1004" s="216"/>
      <c r="BF1004" s="216"/>
      <c r="BG1004" s="216"/>
      <c r="BH1004" s="216"/>
      <c r="BI1004" s="216"/>
      <c r="BJ1004" s="216"/>
      <c r="BK1004" s="216"/>
      <c r="BL1004" s="216"/>
      <c r="BM1004" s="216"/>
      <c r="BN1004" s="216"/>
      <c r="BO1004" s="216"/>
      <c r="BP1004" s="216"/>
      <c r="BQ1004" s="216"/>
      <c r="BR1004" s="216"/>
      <c r="BS1004" s="216"/>
      <c r="BT1004" s="216"/>
      <c r="BU1004" s="216"/>
      <c r="BV1004" s="216"/>
      <c r="BW1004" s="216"/>
      <c r="BX1004" s="216"/>
      <c r="BY1004" s="216"/>
      <c r="BZ1004" s="216"/>
      <c r="CA1004" s="216"/>
      <c r="CB1004" s="216"/>
      <c r="CC1004" s="216"/>
      <c r="CD1004" s="216"/>
      <c r="CE1004" s="216"/>
      <c r="CF1004" s="216"/>
      <c r="CG1004" s="216"/>
      <c r="CH1004" s="216"/>
      <c r="CI1004" s="216"/>
      <c r="CJ1004" s="216"/>
      <c r="CK1004" s="216"/>
      <c r="CL1004" s="216"/>
      <c r="CM1004" s="216"/>
      <c r="CN1004" s="216"/>
      <c r="CO1004" s="216"/>
      <c r="CP1004" s="216"/>
      <c r="CQ1004" s="216"/>
      <c r="CR1004" s="216"/>
      <c r="CS1004" s="216"/>
      <c r="CT1004" s="216"/>
      <c r="CU1004" s="216"/>
      <c r="CV1004" s="216"/>
      <c r="CW1004" s="216"/>
      <c r="CX1004" s="216"/>
      <c r="CY1004" s="216"/>
      <c r="CZ1004" s="216"/>
      <c r="DA1004" s="216"/>
      <c r="DB1004" s="216"/>
      <c r="DC1004" s="216"/>
      <c r="DD1004" s="216"/>
      <c r="DE1004" s="216"/>
      <c r="DF1004" s="216"/>
      <c r="DG1004" s="216"/>
      <c r="DH1004" s="216"/>
      <c r="DI1004" s="216"/>
      <c r="DJ1004" s="216"/>
      <c r="DK1004" s="216"/>
    </row>
    <row r="1005" spans="1:115" s="51" customFormat="1" ht="25.5">
      <c r="A1005" s="234"/>
      <c r="B1005" s="50"/>
      <c r="C1005" s="15" t="s">
        <v>7724</v>
      </c>
      <c r="D1005" s="220" t="s">
        <v>7691</v>
      </c>
      <c r="E1005" s="16" t="s">
        <v>7721</v>
      </c>
      <c r="F1005" s="16" t="s">
        <v>5643</v>
      </c>
      <c r="G1005" s="12" t="s">
        <v>41</v>
      </c>
      <c r="H1005" s="282">
        <v>3200</v>
      </c>
      <c r="I1005" s="278">
        <v>0</v>
      </c>
      <c r="J1005" s="282">
        <v>0</v>
      </c>
      <c r="K1005" s="50" t="s">
        <v>2799</v>
      </c>
      <c r="L1005" s="16" t="s">
        <v>7722</v>
      </c>
      <c r="M1005" s="50"/>
      <c r="N1005" s="216"/>
      <c r="O1005" s="216"/>
      <c r="P1005" s="216"/>
      <c r="Q1005" s="216"/>
      <c r="R1005" s="216"/>
      <c r="S1005" s="216"/>
      <c r="T1005" s="216"/>
      <c r="U1005" s="216"/>
      <c r="V1005" s="216"/>
      <c r="W1005" s="216"/>
      <c r="X1005" s="216"/>
      <c r="Y1005" s="216"/>
      <c r="Z1005" s="216"/>
      <c r="AA1005" s="216"/>
      <c r="AB1005" s="216"/>
      <c r="AC1005" s="216"/>
      <c r="AD1005" s="216"/>
      <c r="AE1005" s="216"/>
      <c r="AF1005" s="216"/>
      <c r="AG1005" s="216"/>
      <c r="AH1005" s="216"/>
      <c r="AI1005" s="216"/>
      <c r="AJ1005" s="216"/>
      <c r="AK1005" s="216"/>
      <c r="AL1005" s="216"/>
      <c r="AM1005" s="216"/>
      <c r="AN1005" s="216"/>
      <c r="AO1005" s="216"/>
      <c r="AP1005" s="216"/>
      <c r="AQ1005" s="216"/>
      <c r="AR1005" s="216"/>
      <c r="AS1005" s="216"/>
      <c r="AT1005" s="216"/>
      <c r="AU1005" s="216"/>
      <c r="AV1005" s="216"/>
      <c r="AW1005" s="216"/>
      <c r="AX1005" s="216"/>
      <c r="AY1005" s="216"/>
      <c r="AZ1005" s="216"/>
      <c r="BA1005" s="216"/>
      <c r="BB1005" s="216"/>
      <c r="BC1005" s="216"/>
      <c r="BD1005" s="216"/>
      <c r="BE1005" s="216"/>
      <c r="BF1005" s="216"/>
      <c r="BG1005" s="216"/>
      <c r="BH1005" s="216"/>
      <c r="BI1005" s="216"/>
      <c r="BJ1005" s="216"/>
      <c r="BK1005" s="216"/>
      <c r="BL1005" s="216"/>
      <c r="BM1005" s="216"/>
      <c r="BN1005" s="216"/>
      <c r="BO1005" s="216"/>
      <c r="BP1005" s="216"/>
      <c r="BQ1005" s="216"/>
      <c r="BR1005" s="216"/>
      <c r="BS1005" s="216"/>
      <c r="BT1005" s="216"/>
      <c r="BU1005" s="216"/>
      <c r="BV1005" s="216"/>
      <c r="BW1005" s="216"/>
      <c r="BX1005" s="216"/>
      <c r="BY1005" s="216"/>
      <c r="BZ1005" s="216"/>
      <c r="CA1005" s="216"/>
      <c r="CB1005" s="216"/>
      <c r="CC1005" s="216"/>
      <c r="CD1005" s="216"/>
      <c r="CE1005" s="216"/>
      <c r="CF1005" s="216"/>
      <c r="CG1005" s="216"/>
      <c r="CH1005" s="216"/>
      <c r="CI1005" s="216"/>
      <c r="CJ1005" s="216"/>
      <c r="CK1005" s="216"/>
      <c r="CL1005" s="216"/>
      <c r="CM1005" s="216"/>
      <c r="CN1005" s="216"/>
      <c r="CO1005" s="216"/>
      <c r="CP1005" s="216"/>
      <c r="CQ1005" s="216"/>
      <c r="CR1005" s="216"/>
      <c r="CS1005" s="216"/>
      <c r="CT1005" s="216"/>
      <c r="CU1005" s="216"/>
      <c r="CV1005" s="216"/>
      <c r="CW1005" s="216"/>
      <c r="CX1005" s="216"/>
      <c r="CY1005" s="216"/>
      <c r="CZ1005" s="216"/>
      <c r="DA1005" s="216"/>
      <c r="DB1005" s="216"/>
      <c r="DC1005" s="216"/>
      <c r="DD1005" s="216"/>
      <c r="DE1005" s="216"/>
      <c r="DF1005" s="216"/>
      <c r="DG1005" s="216"/>
      <c r="DH1005" s="216"/>
      <c r="DI1005" s="216"/>
      <c r="DJ1005" s="216"/>
      <c r="DK1005" s="216"/>
    </row>
    <row r="1006" spans="1:115" s="51" customFormat="1" ht="25.5">
      <c r="A1006" s="234"/>
      <c r="B1006" s="50"/>
      <c r="C1006" s="15" t="s">
        <v>7725</v>
      </c>
      <c r="D1006" s="220" t="s">
        <v>7696</v>
      </c>
      <c r="E1006" s="16" t="s">
        <v>7721</v>
      </c>
      <c r="F1006" s="16" t="s">
        <v>5643</v>
      </c>
      <c r="G1006" s="12" t="s">
        <v>41</v>
      </c>
      <c r="H1006" s="282">
        <v>2100</v>
      </c>
      <c r="I1006" s="278">
        <v>0</v>
      </c>
      <c r="J1006" s="282">
        <v>0</v>
      </c>
      <c r="K1006" s="50" t="s">
        <v>7697</v>
      </c>
      <c r="L1006" s="16" t="s">
        <v>7722</v>
      </c>
      <c r="M1006" s="50"/>
      <c r="N1006" s="216"/>
      <c r="O1006" s="216"/>
      <c r="P1006" s="216"/>
      <c r="Q1006" s="216"/>
      <c r="R1006" s="216"/>
      <c r="S1006" s="216"/>
      <c r="T1006" s="216"/>
      <c r="U1006" s="216"/>
      <c r="V1006" s="216"/>
      <c r="W1006" s="216"/>
      <c r="X1006" s="216"/>
      <c r="Y1006" s="216"/>
      <c r="Z1006" s="216"/>
      <c r="AA1006" s="216"/>
      <c r="AB1006" s="216"/>
      <c r="AC1006" s="216"/>
      <c r="AD1006" s="216"/>
      <c r="AE1006" s="216"/>
      <c r="AF1006" s="216"/>
      <c r="AG1006" s="216"/>
      <c r="AH1006" s="216"/>
      <c r="AI1006" s="216"/>
      <c r="AJ1006" s="216"/>
      <c r="AK1006" s="216"/>
      <c r="AL1006" s="216"/>
      <c r="AM1006" s="216"/>
      <c r="AN1006" s="216"/>
      <c r="AO1006" s="216"/>
      <c r="AP1006" s="216"/>
      <c r="AQ1006" s="216"/>
      <c r="AR1006" s="216"/>
      <c r="AS1006" s="216"/>
      <c r="AT1006" s="216"/>
      <c r="AU1006" s="216"/>
      <c r="AV1006" s="216"/>
      <c r="AW1006" s="216"/>
      <c r="AX1006" s="216"/>
      <c r="AY1006" s="216"/>
      <c r="AZ1006" s="216"/>
      <c r="BA1006" s="216"/>
      <c r="BB1006" s="216"/>
      <c r="BC1006" s="216"/>
      <c r="BD1006" s="216"/>
      <c r="BE1006" s="216"/>
      <c r="BF1006" s="216"/>
      <c r="BG1006" s="216"/>
      <c r="BH1006" s="216"/>
      <c r="BI1006" s="216"/>
      <c r="BJ1006" s="216"/>
      <c r="BK1006" s="216"/>
      <c r="BL1006" s="216"/>
      <c r="BM1006" s="216"/>
      <c r="BN1006" s="216"/>
      <c r="BO1006" s="216"/>
      <c r="BP1006" s="216"/>
      <c r="BQ1006" s="216"/>
      <c r="BR1006" s="216"/>
      <c r="BS1006" s="216"/>
      <c r="BT1006" s="216"/>
      <c r="BU1006" s="216"/>
      <c r="BV1006" s="216"/>
      <c r="BW1006" s="216"/>
      <c r="BX1006" s="216"/>
      <c r="BY1006" s="216"/>
      <c r="BZ1006" s="216"/>
      <c r="CA1006" s="216"/>
      <c r="CB1006" s="216"/>
      <c r="CC1006" s="216"/>
      <c r="CD1006" s="216"/>
      <c r="CE1006" s="216"/>
      <c r="CF1006" s="216"/>
      <c r="CG1006" s="216"/>
      <c r="CH1006" s="216"/>
      <c r="CI1006" s="216"/>
      <c r="CJ1006" s="216"/>
      <c r="CK1006" s="216"/>
      <c r="CL1006" s="216"/>
      <c r="CM1006" s="216"/>
      <c r="CN1006" s="216"/>
      <c r="CO1006" s="216"/>
      <c r="CP1006" s="216"/>
      <c r="CQ1006" s="216"/>
      <c r="CR1006" s="216"/>
      <c r="CS1006" s="216"/>
      <c r="CT1006" s="216"/>
      <c r="CU1006" s="216"/>
      <c r="CV1006" s="216"/>
      <c r="CW1006" s="216"/>
      <c r="CX1006" s="216"/>
      <c r="CY1006" s="216"/>
      <c r="CZ1006" s="216"/>
      <c r="DA1006" s="216"/>
      <c r="DB1006" s="216"/>
      <c r="DC1006" s="216"/>
      <c r="DD1006" s="216"/>
      <c r="DE1006" s="216"/>
      <c r="DF1006" s="216"/>
      <c r="DG1006" s="216"/>
      <c r="DH1006" s="216"/>
      <c r="DI1006" s="216"/>
      <c r="DJ1006" s="216"/>
      <c r="DK1006" s="216"/>
    </row>
    <row r="1007" spans="1:115" s="50" customFormat="1" ht="25.5">
      <c r="A1007" s="232">
        <v>77</v>
      </c>
      <c r="C1007" s="50" t="s">
        <v>7726</v>
      </c>
      <c r="D1007" s="50" t="s">
        <v>7727</v>
      </c>
      <c r="E1007" s="50" t="s">
        <v>7728</v>
      </c>
      <c r="F1007" s="50" t="s">
        <v>7729</v>
      </c>
      <c r="G1007" s="32" t="s">
        <v>41</v>
      </c>
      <c r="H1007" s="277">
        <v>0</v>
      </c>
      <c r="I1007" s="278">
        <v>0</v>
      </c>
      <c r="J1007" s="277">
        <v>20200</v>
      </c>
      <c r="K1007" s="50" t="s">
        <v>7583</v>
      </c>
      <c r="L1007" s="50" t="s">
        <v>7730</v>
      </c>
      <c r="N1007" s="208"/>
      <c r="O1007" s="216"/>
      <c r="P1007" s="216"/>
      <c r="Q1007" s="216"/>
      <c r="R1007" s="216"/>
      <c r="S1007" s="216"/>
      <c r="T1007" s="216"/>
      <c r="U1007" s="216"/>
      <c r="V1007" s="216"/>
      <c r="W1007" s="216"/>
      <c r="X1007" s="216"/>
      <c r="Y1007" s="216"/>
      <c r="Z1007" s="216"/>
      <c r="AA1007" s="216"/>
      <c r="AB1007" s="216"/>
      <c r="AC1007" s="216"/>
      <c r="AD1007" s="216"/>
      <c r="AE1007" s="216"/>
      <c r="AF1007" s="216"/>
      <c r="AG1007" s="216"/>
      <c r="AH1007" s="216"/>
      <c r="AI1007" s="216"/>
      <c r="AJ1007" s="216"/>
      <c r="AK1007" s="216"/>
      <c r="AL1007" s="216"/>
      <c r="AM1007" s="216"/>
      <c r="AN1007" s="216"/>
      <c r="AO1007" s="216"/>
      <c r="AP1007" s="216"/>
      <c r="AQ1007" s="216"/>
      <c r="AR1007" s="216"/>
      <c r="AS1007" s="216"/>
      <c r="AT1007" s="216"/>
      <c r="AU1007" s="216"/>
      <c r="AV1007" s="216"/>
      <c r="AW1007" s="216"/>
      <c r="AX1007" s="216"/>
      <c r="AY1007" s="216"/>
      <c r="AZ1007" s="216"/>
      <c r="BA1007" s="216"/>
      <c r="BB1007" s="216"/>
      <c r="BC1007" s="216"/>
      <c r="BD1007" s="216"/>
      <c r="BE1007" s="216"/>
      <c r="BF1007" s="216"/>
      <c r="BG1007" s="216"/>
      <c r="BH1007" s="216"/>
      <c r="BI1007" s="216"/>
      <c r="BJ1007" s="216"/>
      <c r="BK1007" s="216"/>
      <c r="BL1007" s="216"/>
      <c r="BM1007" s="216"/>
      <c r="BN1007" s="216"/>
      <c r="BO1007" s="216"/>
      <c r="BP1007" s="216"/>
      <c r="BQ1007" s="216"/>
      <c r="BR1007" s="216"/>
      <c r="BS1007" s="216"/>
      <c r="BT1007" s="216"/>
      <c r="BU1007" s="216"/>
      <c r="BV1007" s="216"/>
      <c r="BW1007" s="216"/>
      <c r="BX1007" s="216"/>
      <c r="BY1007" s="216"/>
      <c r="BZ1007" s="216"/>
      <c r="CA1007" s="216"/>
      <c r="CB1007" s="216"/>
      <c r="CC1007" s="216"/>
      <c r="CD1007" s="216"/>
      <c r="CE1007" s="216"/>
      <c r="CF1007" s="216"/>
      <c r="CG1007" s="216"/>
      <c r="CH1007" s="216"/>
      <c r="CI1007" s="216"/>
      <c r="CJ1007" s="216"/>
      <c r="CK1007" s="216"/>
      <c r="CL1007" s="216"/>
      <c r="CM1007" s="216"/>
      <c r="CN1007" s="216"/>
      <c r="CO1007" s="216"/>
      <c r="CP1007" s="216"/>
      <c r="CQ1007" s="216"/>
      <c r="CR1007" s="216"/>
      <c r="CS1007" s="216"/>
      <c r="CT1007" s="216"/>
      <c r="CU1007" s="216"/>
      <c r="CV1007" s="216"/>
      <c r="CW1007" s="216"/>
      <c r="CX1007" s="216"/>
      <c r="CY1007" s="216"/>
      <c r="CZ1007" s="216"/>
      <c r="DA1007" s="216"/>
      <c r="DB1007" s="216"/>
      <c r="DC1007" s="216"/>
      <c r="DD1007" s="216"/>
      <c r="DE1007" s="216"/>
      <c r="DF1007" s="216"/>
      <c r="DG1007" s="216"/>
      <c r="DH1007" s="216"/>
      <c r="DI1007" s="216"/>
      <c r="DJ1007" s="216"/>
      <c r="DK1007" s="216"/>
    </row>
    <row r="1008" spans="1:115" s="50" customFormat="1" ht="24">
      <c r="A1008" s="55">
        <v>78</v>
      </c>
      <c r="C1008" s="221" t="s">
        <v>7731</v>
      </c>
      <c r="D1008" s="221" t="s">
        <v>7909</v>
      </c>
      <c r="E1008" s="221" t="s">
        <v>7732</v>
      </c>
      <c r="F1008" s="221" t="s">
        <v>7733</v>
      </c>
      <c r="G1008" s="222" t="s">
        <v>41</v>
      </c>
      <c r="H1008" s="283">
        <v>11025</v>
      </c>
      <c r="I1008" s="284">
        <v>0</v>
      </c>
      <c r="J1008" s="284">
        <v>0</v>
      </c>
      <c r="K1008" s="223">
        <v>42458</v>
      </c>
      <c r="L1008" s="221" t="s">
        <v>7734</v>
      </c>
      <c r="M1008" s="221"/>
      <c r="N1008" s="216"/>
      <c r="O1008" s="216"/>
      <c r="P1008" s="216"/>
      <c r="Q1008" s="216"/>
      <c r="R1008" s="216"/>
      <c r="S1008" s="216"/>
      <c r="T1008" s="216"/>
      <c r="U1008" s="216"/>
      <c r="V1008" s="216"/>
      <c r="W1008" s="216"/>
      <c r="X1008" s="216"/>
      <c r="Y1008" s="216"/>
      <c r="Z1008" s="216"/>
      <c r="AA1008" s="216"/>
      <c r="AB1008" s="216"/>
      <c r="AC1008" s="216"/>
      <c r="AD1008" s="216"/>
      <c r="AE1008" s="216"/>
      <c r="AF1008" s="216"/>
      <c r="AG1008" s="216"/>
      <c r="AH1008" s="216"/>
      <c r="AI1008" s="216"/>
      <c r="AJ1008" s="216"/>
      <c r="AK1008" s="216"/>
      <c r="AL1008" s="216"/>
      <c r="AM1008" s="216"/>
      <c r="AN1008" s="216"/>
      <c r="AO1008" s="216"/>
      <c r="AP1008" s="216"/>
      <c r="AQ1008" s="216"/>
      <c r="AR1008" s="216"/>
      <c r="AS1008" s="216"/>
      <c r="AT1008" s="216"/>
      <c r="AU1008" s="216"/>
      <c r="AV1008" s="216"/>
      <c r="AW1008" s="216"/>
      <c r="AX1008" s="216"/>
      <c r="AY1008" s="216"/>
      <c r="AZ1008" s="216"/>
      <c r="BA1008" s="216"/>
      <c r="BB1008" s="216"/>
      <c r="BC1008" s="216"/>
      <c r="BD1008" s="216"/>
      <c r="BE1008" s="216"/>
      <c r="BF1008" s="216"/>
      <c r="BG1008" s="216"/>
      <c r="BH1008" s="216"/>
      <c r="BI1008" s="216"/>
      <c r="BJ1008" s="216"/>
      <c r="BK1008" s="216"/>
      <c r="BL1008" s="216"/>
      <c r="BM1008" s="216"/>
      <c r="BN1008" s="216"/>
      <c r="BO1008" s="216"/>
      <c r="BP1008" s="216"/>
      <c r="BQ1008" s="216"/>
      <c r="BR1008" s="216"/>
      <c r="BS1008" s="216"/>
      <c r="BT1008" s="216"/>
      <c r="BU1008" s="216"/>
      <c r="BV1008" s="216"/>
      <c r="BW1008" s="216"/>
      <c r="BX1008" s="216"/>
      <c r="BY1008" s="216"/>
      <c r="BZ1008" s="216"/>
      <c r="CA1008" s="216"/>
      <c r="CB1008" s="216"/>
      <c r="CC1008" s="216"/>
      <c r="CD1008" s="216"/>
      <c r="CE1008" s="216"/>
      <c r="CF1008" s="216"/>
      <c r="CG1008" s="216"/>
      <c r="CH1008" s="216"/>
      <c r="CI1008" s="216"/>
      <c r="CJ1008" s="216"/>
      <c r="CK1008" s="216"/>
      <c r="CL1008" s="216"/>
      <c r="CM1008" s="216"/>
      <c r="CN1008" s="216"/>
      <c r="CO1008" s="216"/>
      <c r="CP1008" s="216"/>
      <c r="CQ1008" s="216"/>
      <c r="CR1008" s="216"/>
      <c r="CS1008" s="216"/>
      <c r="CT1008" s="216"/>
      <c r="CU1008" s="216"/>
      <c r="CV1008" s="216"/>
      <c r="CW1008" s="216"/>
      <c r="CX1008" s="216"/>
      <c r="CY1008" s="216"/>
      <c r="CZ1008" s="216"/>
      <c r="DA1008" s="216"/>
      <c r="DB1008" s="216"/>
      <c r="DC1008" s="216"/>
      <c r="DD1008" s="216"/>
      <c r="DE1008" s="216"/>
      <c r="DF1008" s="216"/>
      <c r="DG1008" s="216"/>
      <c r="DH1008" s="216"/>
      <c r="DI1008" s="216"/>
      <c r="DJ1008" s="216"/>
      <c r="DK1008" s="216"/>
    </row>
    <row r="1009" spans="1:115" s="50" customFormat="1" ht="24">
      <c r="A1009" s="232">
        <v>79</v>
      </c>
      <c r="C1009" s="221" t="s">
        <v>7735</v>
      </c>
      <c r="D1009" s="221" t="s">
        <v>7909</v>
      </c>
      <c r="E1009" s="221" t="s">
        <v>7736</v>
      </c>
      <c r="F1009" s="221" t="s">
        <v>7737</v>
      </c>
      <c r="G1009" s="222" t="s">
        <v>41</v>
      </c>
      <c r="H1009" s="283">
        <v>10000</v>
      </c>
      <c r="I1009" s="284">
        <v>0</v>
      </c>
      <c r="J1009" s="284">
        <v>0</v>
      </c>
      <c r="K1009" s="223">
        <v>42447</v>
      </c>
      <c r="L1009" s="221" t="s">
        <v>7738</v>
      </c>
      <c r="M1009" s="221"/>
      <c r="N1009" s="216"/>
      <c r="O1009" s="216"/>
      <c r="P1009" s="216"/>
      <c r="Q1009" s="216"/>
      <c r="R1009" s="216"/>
      <c r="S1009" s="216"/>
      <c r="T1009" s="216"/>
      <c r="U1009" s="216"/>
      <c r="V1009" s="216"/>
      <c r="W1009" s="216"/>
      <c r="X1009" s="216"/>
      <c r="Y1009" s="216"/>
      <c r="Z1009" s="216"/>
      <c r="AA1009" s="216"/>
      <c r="AB1009" s="216"/>
      <c r="AC1009" s="216"/>
      <c r="AD1009" s="216"/>
      <c r="AE1009" s="216"/>
      <c r="AF1009" s="216"/>
      <c r="AG1009" s="216"/>
      <c r="AH1009" s="216"/>
      <c r="AI1009" s="216"/>
      <c r="AJ1009" s="216"/>
      <c r="AK1009" s="216"/>
      <c r="AL1009" s="216"/>
      <c r="AM1009" s="216"/>
      <c r="AN1009" s="216"/>
      <c r="AO1009" s="216"/>
      <c r="AP1009" s="216"/>
      <c r="AQ1009" s="216"/>
      <c r="AR1009" s="216"/>
      <c r="AS1009" s="216"/>
      <c r="AT1009" s="216"/>
      <c r="AU1009" s="216"/>
      <c r="AV1009" s="216"/>
      <c r="AW1009" s="216"/>
      <c r="AX1009" s="216"/>
      <c r="AY1009" s="216"/>
      <c r="AZ1009" s="216"/>
      <c r="BA1009" s="216"/>
      <c r="BB1009" s="216"/>
      <c r="BC1009" s="216"/>
      <c r="BD1009" s="216"/>
      <c r="BE1009" s="216"/>
      <c r="BF1009" s="216"/>
      <c r="BG1009" s="216"/>
      <c r="BH1009" s="216"/>
      <c r="BI1009" s="216"/>
      <c r="BJ1009" s="216"/>
      <c r="BK1009" s="216"/>
      <c r="BL1009" s="216"/>
      <c r="BM1009" s="216"/>
      <c r="BN1009" s="216"/>
      <c r="BO1009" s="216"/>
      <c r="BP1009" s="216"/>
      <c r="BQ1009" s="216"/>
      <c r="BR1009" s="216"/>
      <c r="BS1009" s="216"/>
      <c r="BT1009" s="216"/>
      <c r="BU1009" s="216"/>
      <c r="BV1009" s="216"/>
      <c r="BW1009" s="216"/>
      <c r="BX1009" s="216"/>
      <c r="BY1009" s="216"/>
      <c r="BZ1009" s="216"/>
      <c r="CA1009" s="216"/>
      <c r="CB1009" s="216"/>
      <c r="CC1009" s="216"/>
      <c r="CD1009" s="216"/>
      <c r="CE1009" s="216"/>
      <c r="CF1009" s="216"/>
      <c r="CG1009" s="216"/>
      <c r="CH1009" s="216"/>
      <c r="CI1009" s="216"/>
      <c r="CJ1009" s="216"/>
      <c r="CK1009" s="216"/>
      <c r="CL1009" s="216"/>
      <c r="CM1009" s="216"/>
      <c r="CN1009" s="216"/>
      <c r="CO1009" s="216"/>
      <c r="CP1009" s="216"/>
      <c r="CQ1009" s="216"/>
      <c r="CR1009" s="216"/>
      <c r="CS1009" s="216"/>
      <c r="CT1009" s="216"/>
      <c r="CU1009" s="216"/>
      <c r="CV1009" s="216"/>
      <c r="CW1009" s="216"/>
      <c r="CX1009" s="216"/>
      <c r="CY1009" s="216"/>
      <c r="CZ1009" s="216"/>
      <c r="DA1009" s="216"/>
      <c r="DB1009" s="216"/>
      <c r="DC1009" s="216"/>
      <c r="DD1009" s="216"/>
      <c r="DE1009" s="216"/>
      <c r="DF1009" s="216"/>
      <c r="DG1009" s="216"/>
      <c r="DH1009" s="216"/>
      <c r="DI1009" s="216"/>
      <c r="DJ1009" s="216"/>
      <c r="DK1009" s="216"/>
    </row>
    <row r="1010" spans="1:115" s="50" customFormat="1" ht="24">
      <c r="A1010" s="55">
        <v>80</v>
      </c>
      <c r="C1010" s="221" t="s">
        <v>7739</v>
      </c>
      <c r="D1010" s="221" t="s">
        <v>7909</v>
      </c>
      <c r="E1010" s="221" t="s">
        <v>7740</v>
      </c>
      <c r="F1010" s="221" t="s">
        <v>7741</v>
      </c>
      <c r="G1010" s="222" t="s">
        <v>41</v>
      </c>
      <c r="H1010" s="283">
        <v>8262</v>
      </c>
      <c r="I1010" s="284">
        <v>0</v>
      </c>
      <c r="J1010" s="284">
        <v>0</v>
      </c>
      <c r="K1010" s="223">
        <v>42447</v>
      </c>
      <c r="L1010" s="221" t="s">
        <v>7742</v>
      </c>
      <c r="M1010" s="221"/>
      <c r="N1010" s="216"/>
      <c r="O1010" s="216"/>
      <c r="P1010" s="216"/>
      <c r="Q1010" s="216"/>
      <c r="R1010" s="216"/>
      <c r="S1010" s="216"/>
      <c r="T1010" s="216"/>
      <c r="U1010" s="216"/>
      <c r="V1010" s="216"/>
      <c r="W1010" s="216"/>
      <c r="X1010" s="216"/>
      <c r="Y1010" s="216"/>
      <c r="Z1010" s="216"/>
      <c r="AA1010" s="216"/>
      <c r="AB1010" s="216"/>
      <c r="AC1010" s="216"/>
      <c r="AD1010" s="216"/>
      <c r="AE1010" s="216"/>
      <c r="AF1010" s="216"/>
      <c r="AG1010" s="216"/>
      <c r="AH1010" s="216"/>
      <c r="AI1010" s="216"/>
      <c r="AJ1010" s="216"/>
      <c r="AK1010" s="216"/>
      <c r="AL1010" s="216"/>
      <c r="AM1010" s="216"/>
      <c r="AN1010" s="216"/>
      <c r="AO1010" s="216"/>
      <c r="AP1010" s="216"/>
      <c r="AQ1010" s="216"/>
      <c r="AR1010" s="216"/>
      <c r="AS1010" s="216"/>
      <c r="AT1010" s="216"/>
      <c r="AU1010" s="216"/>
      <c r="AV1010" s="216"/>
      <c r="AW1010" s="216"/>
      <c r="AX1010" s="216"/>
      <c r="AY1010" s="216"/>
      <c r="AZ1010" s="216"/>
      <c r="BA1010" s="216"/>
      <c r="BB1010" s="216"/>
      <c r="BC1010" s="216"/>
      <c r="BD1010" s="216"/>
      <c r="BE1010" s="216"/>
      <c r="BF1010" s="216"/>
      <c r="BG1010" s="216"/>
      <c r="BH1010" s="216"/>
      <c r="BI1010" s="216"/>
      <c r="BJ1010" s="216"/>
      <c r="BK1010" s="216"/>
      <c r="BL1010" s="216"/>
      <c r="BM1010" s="216"/>
      <c r="BN1010" s="216"/>
      <c r="BO1010" s="216"/>
      <c r="BP1010" s="216"/>
      <c r="BQ1010" s="216"/>
      <c r="BR1010" s="216"/>
      <c r="BS1010" s="216"/>
      <c r="BT1010" s="216"/>
      <c r="BU1010" s="216"/>
      <c r="BV1010" s="216"/>
      <c r="BW1010" s="216"/>
      <c r="BX1010" s="216"/>
      <c r="BY1010" s="216"/>
      <c r="BZ1010" s="216"/>
      <c r="CA1010" s="216"/>
      <c r="CB1010" s="216"/>
      <c r="CC1010" s="216"/>
      <c r="CD1010" s="216"/>
      <c r="CE1010" s="216"/>
      <c r="CF1010" s="216"/>
      <c r="CG1010" s="216"/>
      <c r="CH1010" s="216"/>
      <c r="CI1010" s="216"/>
      <c r="CJ1010" s="216"/>
      <c r="CK1010" s="216"/>
      <c r="CL1010" s="216"/>
      <c r="CM1010" s="216"/>
      <c r="CN1010" s="216"/>
      <c r="CO1010" s="216"/>
      <c r="CP1010" s="216"/>
      <c r="CQ1010" s="216"/>
      <c r="CR1010" s="216"/>
      <c r="CS1010" s="216"/>
      <c r="CT1010" s="216"/>
      <c r="CU1010" s="216"/>
      <c r="CV1010" s="216"/>
      <c r="CW1010" s="216"/>
      <c r="CX1010" s="216"/>
      <c r="CY1010" s="216"/>
      <c r="CZ1010" s="216"/>
      <c r="DA1010" s="216"/>
      <c r="DB1010" s="216"/>
      <c r="DC1010" s="216"/>
      <c r="DD1010" s="216"/>
      <c r="DE1010" s="216"/>
      <c r="DF1010" s="216"/>
      <c r="DG1010" s="216"/>
      <c r="DH1010" s="216"/>
      <c r="DI1010" s="216"/>
      <c r="DJ1010" s="216"/>
      <c r="DK1010" s="216"/>
    </row>
    <row r="1011" spans="1:115" s="50" customFormat="1" ht="24">
      <c r="A1011" s="232">
        <v>81</v>
      </c>
      <c r="C1011" s="221" t="s">
        <v>7743</v>
      </c>
      <c r="D1011" s="221" t="s">
        <v>7909</v>
      </c>
      <c r="E1011" s="221" t="s">
        <v>7744</v>
      </c>
      <c r="F1011" s="221" t="s">
        <v>7745</v>
      </c>
      <c r="G1011" s="222" t="s">
        <v>41</v>
      </c>
      <c r="H1011" s="283">
        <v>400</v>
      </c>
      <c r="I1011" s="284">
        <v>0</v>
      </c>
      <c r="J1011" s="284">
        <v>0</v>
      </c>
      <c r="K1011" s="223">
        <v>42447</v>
      </c>
      <c r="L1011" s="221" t="s">
        <v>7746</v>
      </c>
      <c r="M1011" s="221"/>
      <c r="N1011" s="216"/>
      <c r="O1011" s="216"/>
      <c r="P1011" s="216"/>
      <c r="Q1011" s="216"/>
      <c r="R1011" s="216"/>
      <c r="S1011" s="216"/>
      <c r="T1011" s="216"/>
      <c r="U1011" s="216"/>
      <c r="V1011" s="216"/>
      <c r="W1011" s="216"/>
      <c r="X1011" s="216"/>
      <c r="Y1011" s="216"/>
      <c r="Z1011" s="216"/>
      <c r="AA1011" s="216"/>
      <c r="AB1011" s="216"/>
      <c r="AC1011" s="216"/>
      <c r="AD1011" s="216"/>
      <c r="AE1011" s="216"/>
      <c r="AF1011" s="216"/>
      <c r="AG1011" s="216"/>
      <c r="AH1011" s="216"/>
      <c r="AI1011" s="216"/>
      <c r="AJ1011" s="216"/>
      <c r="AK1011" s="216"/>
      <c r="AL1011" s="216"/>
      <c r="AM1011" s="216"/>
      <c r="AN1011" s="216"/>
      <c r="AO1011" s="216"/>
      <c r="AP1011" s="216"/>
      <c r="AQ1011" s="216"/>
      <c r="AR1011" s="216"/>
      <c r="AS1011" s="216"/>
      <c r="AT1011" s="216"/>
      <c r="AU1011" s="216"/>
      <c r="AV1011" s="216"/>
      <c r="AW1011" s="216"/>
      <c r="AX1011" s="216"/>
      <c r="AY1011" s="216"/>
      <c r="AZ1011" s="216"/>
      <c r="BA1011" s="216"/>
      <c r="BB1011" s="216"/>
      <c r="BC1011" s="216"/>
      <c r="BD1011" s="216"/>
      <c r="BE1011" s="216"/>
      <c r="BF1011" s="216"/>
      <c r="BG1011" s="216"/>
      <c r="BH1011" s="216"/>
      <c r="BI1011" s="216"/>
      <c r="BJ1011" s="216"/>
      <c r="BK1011" s="216"/>
      <c r="BL1011" s="216"/>
      <c r="BM1011" s="216"/>
      <c r="BN1011" s="216"/>
      <c r="BO1011" s="216"/>
      <c r="BP1011" s="216"/>
      <c r="BQ1011" s="216"/>
      <c r="BR1011" s="216"/>
      <c r="BS1011" s="216"/>
      <c r="BT1011" s="216"/>
      <c r="BU1011" s="216"/>
      <c r="BV1011" s="216"/>
      <c r="BW1011" s="216"/>
      <c r="BX1011" s="216"/>
      <c r="BY1011" s="216"/>
      <c r="BZ1011" s="216"/>
      <c r="CA1011" s="216"/>
      <c r="CB1011" s="216"/>
      <c r="CC1011" s="216"/>
      <c r="CD1011" s="216"/>
      <c r="CE1011" s="216"/>
      <c r="CF1011" s="216"/>
      <c r="CG1011" s="216"/>
      <c r="CH1011" s="216"/>
      <c r="CI1011" s="216"/>
      <c r="CJ1011" s="216"/>
      <c r="CK1011" s="216"/>
      <c r="CL1011" s="216"/>
      <c r="CM1011" s="216"/>
      <c r="CN1011" s="216"/>
      <c r="CO1011" s="216"/>
      <c r="CP1011" s="216"/>
      <c r="CQ1011" s="216"/>
      <c r="CR1011" s="216"/>
      <c r="CS1011" s="216"/>
      <c r="CT1011" s="216"/>
      <c r="CU1011" s="216"/>
      <c r="CV1011" s="216"/>
      <c r="CW1011" s="216"/>
      <c r="CX1011" s="216"/>
      <c r="CY1011" s="216"/>
      <c r="CZ1011" s="216"/>
      <c r="DA1011" s="216"/>
      <c r="DB1011" s="216"/>
      <c r="DC1011" s="216"/>
      <c r="DD1011" s="216"/>
      <c r="DE1011" s="216"/>
      <c r="DF1011" s="216"/>
      <c r="DG1011" s="216"/>
      <c r="DH1011" s="216"/>
      <c r="DI1011" s="216"/>
      <c r="DJ1011" s="216"/>
      <c r="DK1011" s="216"/>
    </row>
    <row r="1012" spans="1:115" s="50" customFormat="1" ht="24">
      <c r="A1012" s="55">
        <v>82</v>
      </c>
      <c r="C1012" s="221" t="s">
        <v>7747</v>
      </c>
      <c r="D1012" s="221" t="s">
        <v>7909</v>
      </c>
      <c r="E1012" s="221" t="s">
        <v>7748</v>
      </c>
      <c r="F1012" s="221" t="s">
        <v>7749</v>
      </c>
      <c r="G1012" s="222" t="s">
        <v>41</v>
      </c>
      <c r="H1012" s="283">
        <v>180</v>
      </c>
      <c r="I1012" s="284">
        <v>0</v>
      </c>
      <c r="J1012" s="284">
        <v>0</v>
      </c>
      <c r="K1012" s="223">
        <v>42447</v>
      </c>
      <c r="L1012" s="221" t="s">
        <v>7750</v>
      </c>
      <c r="M1012" s="221"/>
      <c r="N1012" s="216"/>
      <c r="O1012" s="216"/>
      <c r="P1012" s="216"/>
      <c r="Q1012" s="216"/>
      <c r="R1012" s="216"/>
      <c r="S1012" s="216"/>
      <c r="T1012" s="216"/>
      <c r="U1012" s="216"/>
      <c r="V1012" s="216"/>
      <c r="W1012" s="216"/>
      <c r="X1012" s="216"/>
      <c r="Y1012" s="216"/>
      <c r="Z1012" s="216"/>
      <c r="AA1012" s="216"/>
      <c r="AB1012" s="216"/>
      <c r="AC1012" s="216"/>
      <c r="AD1012" s="216"/>
      <c r="AE1012" s="216"/>
      <c r="AF1012" s="216"/>
      <c r="AG1012" s="216"/>
      <c r="AH1012" s="216"/>
      <c r="AI1012" s="216"/>
      <c r="AJ1012" s="216"/>
      <c r="AK1012" s="216"/>
      <c r="AL1012" s="216"/>
      <c r="AM1012" s="216"/>
      <c r="AN1012" s="216"/>
      <c r="AO1012" s="216"/>
      <c r="AP1012" s="216"/>
      <c r="AQ1012" s="216"/>
      <c r="AR1012" s="216"/>
      <c r="AS1012" s="216"/>
      <c r="AT1012" s="216"/>
      <c r="AU1012" s="216"/>
      <c r="AV1012" s="216"/>
      <c r="AW1012" s="216"/>
      <c r="AX1012" s="216"/>
      <c r="AY1012" s="216"/>
      <c r="AZ1012" s="216"/>
      <c r="BA1012" s="216"/>
      <c r="BB1012" s="216"/>
      <c r="BC1012" s="216"/>
      <c r="BD1012" s="216"/>
      <c r="BE1012" s="216"/>
      <c r="BF1012" s="216"/>
      <c r="BG1012" s="216"/>
      <c r="BH1012" s="216"/>
      <c r="BI1012" s="216"/>
      <c r="BJ1012" s="216"/>
      <c r="BK1012" s="216"/>
      <c r="BL1012" s="216"/>
      <c r="BM1012" s="216"/>
      <c r="BN1012" s="216"/>
      <c r="BO1012" s="216"/>
      <c r="BP1012" s="216"/>
      <c r="BQ1012" s="216"/>
      <c r="BR1012" s="216"/>
      <c r="BS1012" s="216"/>
      <c r="BT1012" s="216"/>
      <c r="BU1012" s="216"/>
      <c r="BV1012" s="216"/>
      <c r="BW1012" s="216"/>
      <c r="BX1012" s="216"/>
      <c r="BY1012" s="216"/>
      <c r="BZ1012" s="216"/>
      <c r="CA1012" s="216"/>
      <c r="CB1012" s="216"/>
      <c r="CC1012" s="216"/>
      <c r="CD1012" s="216"/>
      <c r="CE1012" s="216"/>
      <c r="CF1012" s="216"/>
      <c r="CG1012" s="216"/>
      <c r="CH1012" s="216"/>
      <c r="CI1012" s="216"/>
      <c r="CJ1012" s="216"/>
      <c r="CK1012" s="216"/>
      <c r="CL1012" s="216"/>
      <c r="CM1012" s="216"/>
      <c r="CN1012" s="216"/>
      <c r="CO1012" s="216"/>
      <c r="CP1012" s="216"/>
      <c r="CQ1012" s="216"/>
      <c r="CR1012" s="216"/>
      <c r="CS1012" s="216"/>
      <c r="CT1012" s="216"/>
      <c r="CU1012" s="216"/>
      <c r="CV1012" s="216"/>
      <c r="CW1012" s="216"/>
      <c r="CX1012" s="216"/>
      <c r="CY1012" s="216"/>
      <c r="CZ1012" s="216"/>
      <c r="DA1012" s="216"/>
      <c r="DB1012" s="216"/>
      <c r="DC1012" s="216"/>
      <c r="DD1012" s="216"/>
      <c r="DE1012" s="216"/>
      <c r="DF1012" s="216"/>
      <c r="DG1012" s="216"/>
      <c r="DH1012" s="216"/>
      <c r="DI1012" s="216"/>
      <c r="DJ1012" s="216"/>
      <c r="DK1012" s="216"/>
    </row>
    <row r="1013" spans="1:115" s="50" customFormat="1" ht="24">
      <c r="A1013" s="232">
        <v>83</v>
      </c>
      <c r="C1013" s="221" t="s">
        <v>7751</v>
      </c>
      <c r="D1013" s="221" t="s">
        <v>7752</v>
      </c>
      <c r="E1013" s="221" t="s">
        <v>7753</v>
      </c>
      <c r="F1013" s="218" t="s">
        <v>7754</v>
      </c>
      <c r="G1013" s="222" t="s">
        <v>41</v>
      </c>
      <c r="H1013" s="283">
        <v>9000</v>
      </c>
      <c r="I1013" s="285">
        <v>0</v>
      </c>
      <c r="J1013" s="285">
        <v>0</v>
      </c>
      <c r="K1013" s="223">
        <v>42452</v>
      </c>
      <c r="L1013" s="221" t="s">
        <v>7755</v>
      </c>
      <c r="M1013" s="218"/>
      <c r="N1013" s="216"/>
      <c r="O1013" s="216"/>
      <c r="P1013" s="216"/>
      <c r="Q1013" s="216"/>
      <c r="R1013" s="216"/>
      <c r="S1013" s="216"/>
      <c r="T1013" s="216"/>
      <c r="U1013" s="216"/>
      <c r="V1013" s="216"/>
      <c r="W1013" s="216"/>
      <c r="X1013" s="216"/>
      <c r="Y1013" s="216"/>
      <c r="Z1013" s="216"/>
      <c r="AA1013" s="216"/>
      <c r="AB1013" s="216"/>
      <c r="AC1013" s="216"/>
      <c r="AD1013" s="216"/>
      <c r="AE1013" s="216"/>
      <c r="AF1013" s="216"/>
      <c r="AG1013" s="216"/>
      <c r="AH1013" s="216"/>
      <c r="AI1013" s="216"/>
      <c r="AJ1013" s="216"/>
      <c r="AK1013" s="216"/>
      <c r="AL1013" s="216"/>
      <c r="AM1013" s="216"/>
      <c r="AN1013" s="216"/>
      <c r="AO1013" s="216"/>
      <c r="AP1013" s="216"/>
      <c r="AQ1013" s="216"/>
      <c r="AR1013" s="216"/>
      <c r="AS1013" s="216"/>
      <c r="AT1013" s="216"/>
      <c r="AU1013" s="216"/>
      <c r="AV1013" s="216"/>
      <c r="AW1013" s="216"/>
      <c r="AX1013" s="216"/>
      <c r="AY1013" s="216"/>
      <c r="AZ1013" s="216"/>
      <c r="BA1013" s="216"/>
      <c r="BB1013" s="216"/>
      <c r="BC1013" s="216"/>
      <c r="BD1013" s="216"/>
      <c r="BE1013" s="216"/>
      <c r="BF1013" s="216"/>
      <c r="BG1013" s="216"/>
      <c r="BH1013" s="216"/>
      <c r="BI1013" s="216"/>
      <c r="BJ1013" s="216"/>
      <c r="BK1013" s="216"/>
      <c r="BL1013" s="216"/>
      <c r="BM1013" s="216"/>
      <c r="BN1013" s="216"/>
      <c r="BO1013" s="216"/>
      <c r="BP1013" s="216"/>
      <c r="BQ1013" s="216"/>
      <c r="BR1013" s="216"/>
      <c r="BS1013" s="216"/>
      <c r="BT1013" s="216"/>
      <c r="BU1013" s="216"/>
      <c r="BV1013" s="216"/>
      <c r="BW1013" s="216"/>
      <c r="BX1013" s="216"/>
      <c r="BY1013" s="216"/>
      <c r="BZ1013" s="216"/>
      <c r="CA1013" s="216"/>
      <c r="CB1013" s="216"/>
      <c r="CC1013" s="216"/>
      <c r="CD1013" s="216"/>
      <c r="CE1013" s="216"/>
      <c r="CF1013" s="216"/>
      <c r="CG1013" s="216"/>
      <c r="CH1013" s="216"/>
      <c r="CI1013" s="216"/>
      <c r="CJ1013" s="216"/>
      <c r="CK1013" s="216"/>
      <c r="CL1013" s="216"/>
      <c r="CM1013" s="216"/>
      <c r="CN1013" s="216"/>
      <c r="CO1013" s="216"/>
      <c r="CP1013" s="216"/>
      <c r="CQ1013" s="216"/>
      <c r="CR1013" s="216"/>
      <c r="CS1013" s="216"/>
      <c r="CT1013" s="216"/>
      <c r="CU1013" s="216"/>
      <c r="CV1013" s="216"/>
      <c r="CW1013" s="216"/>
      <c r="CX1013" s="216"/>
      <c r="CY1013" s="216"/>
      <c r="CZ1013" s="216"/>
      <c r="DA1013" s="216"/>
      <c r="DB1013" s="216"/>
      <c r="DC1013" s="216"/>
      <c r="DD1013" s="216"/>
      <c r="DE1013" s="216"/>
      <c r="DF1013" s="216"/>
      <c r="DG1013" s="216"/>
      <c r="DH1013" s="216"/>
      <c r="DI1013" s="216"/>
      <c r="DJ1013" s="216"/>
      <c r="DK1013" s="216"/>
    </row>
    <row r="1014" spans="1:115" s="50" customFormat="1" ht="24">
      <c r="A1014" s="55">
        <v>84</v>
      </c>
      <c r="C1014" s="221" t="s">
        <v>7756</v>
      </c>
      <c r="D1014" s="221" t="s">
        <v>7757</v>
      </c>
      <c r="E1014" s="221" t="s">
        <v>7758</v>
      </c>
      <c r="F1014" s="218" t="s">
        <v>7759</v>
      </c>
      <c r="G1014" s="222" t="s">
        <v>41</v>
      </c>
      <c r="H1014" s="283">
        <v>10690</v>
      </c>
      <c r="I1014" s="285">
        <v>0</v>
      </c>
      <c r="J1014" s="285">
        <v>0</v>
      </c>
      <c r="K1014" s="223">
        <v>42457</v>
      </c>
      <c r="L1014" s="221" t="s">
        <v>7760</v>
      </c>
      <c r="M1014" s="218"/>
      <c r="N1014" s="216"/>
      <c r="O1014" s="216"/>
      <c r="P1014" s="216"/>
      <c r="Q1014" s="216"/>
      <c r="R1014" s="216"/>
      <c r="S1014" s="216"/>
      <c r="T1014" s="216"/>
      <c r="U1014" s="216"/>
      <c r="V1014" s="216"/>
      <c r="W1014" s="216"/>
      <c r="X1014" s="216"/>
      <c r="Y1014" s="216"/>
      <c r="Z1014" s="216"/>
      <c r="AA1014" s="216"/>
      <c r="AB1014" s="216"/>
      <c r="AC1014" s="216"/>
      <c r="AD1014" s="216"/>
      <c r="AE1014" s="216"/>
      <c r="AF1014" s="216"/>
      <c r="AG1014" s="216"/>
      <c r="AH1014" s="216"/>
      <c r="AI1014" s="216"/>
      <c r="AJ1014" s="216"/>
      <c r="AK1014" s="216"/>
      <c r="AL1014" s="216"/>
      <c r="AM1014" s="216"/>
      <c r="AN1014" s="216"/>
      <c r="AO1014" s="216"/>
      <c r="AP1014" s="216"/>
      <c r="AQ1014" s="216"/>
      <c r="AR1014" s="216"/>
      <c r="AS1014" s="216"/>
      <c r="AT1014" s="216"/>
      <c r="AU1014" s="216"/>
      <c r="AV1014" s="216"/>
      <c r="AW1014" s="216"/>
      <c r="AX1014" s="216"/>
      <c r="AY1014" s="216"/>
      <c r="AZ1014" s="216"/>
      <c r="BA1014" s="216"/>
      <c r="BB1014" s="216"/>
      <c r="BC1014" s="216"/>
      <c r="BD1014" s="216"/>
      <c r="BE1014" s="216"/>
      <c r="BF1014" s="216"/>
      <c r="BG1014" s="216"/>
      <c r="BH1014" s="216"/>
      <c r="BI1014" s="216"/>
      <c r="BJ1014" s="216"/>
      <c r="BK1014" s="216"/>
      <c r="BL1014" s="216"/>
      <c r="BM1014" s="216"/>
      <c r="BN1014" s="216"/>
      <c r="BO1014" s="216"/>
      <c r="BP1014" s="216"/>
      <c r="BQ1014" s="216"/>
      <c r="BR1014" s="216"/>
      <c r="BS1014" s="216"/>
      <c r="BT1014" s="216"/>
      <c r="BU1014" s="216"/>
      <c r="BV1014" s="216"/>
      <c r="BW1014" s="216"/>
      <c r="BX1014" s="216"/>
      <c r="BY1014" s="216"/>
      <c r="BZ1014" s="216"/>
      <c r="CA1014" s="216"/>
      <c r="CB1014" s="216"/>
      <c r="CC1014" s="216"/>
      <c r="CD1014" s="216"/>
      <c r="CE1014" s="216"/>
      <c r="CF1014" s="216"/>
      <c r="CG1014" s="216"/>
      <c r="CH1014" s="216"/>
      <c r="CI1014" s="216"/>
      <c r="CJ1014" s="216"/>
      <c r="CK1014" s="216"/>
      <c r="CL1014" s="216"/>
      <c r="CM1014" s="216"/>
      <c r="CN1014" s="216"/>
      <c r="CO1014" s="216"/>
      <c r="CP1014" s="216"/>
      <c r="CQ1014" s="216"/>
      <c r="CR1014" s="216"/>
      <c r="CS1014" s="216"/>
      <c r="CT1014" s="216"/>
      <c r="CU1014" s="216"/>
      <c r="CV1014" s="216"/>
      <c r="CW1014" s="216"/>
      <c r="CX1014" s="216"/>
      <c r="CY1014" s="216"/>
      <c r="CZ1014" s="216"/>
      <c r="DA1014" s="216"/>
      <c r="DB1014" s="216"/>
      <c r="DC1014" s="216"/>
      <c r="DD1014" s="216"/>
      <c r="DE1014" s="216"/>
      <c r="DF1014" s="216"/>
      <c r="DG1014" s="216"/>
      <c r="DH1014" s="216"/>
      <c r="DI1014" s="216"/>
      <c r="DJ1014" s="216"/>
      <c r="DK1014" s="216"/>
    </row>
    <row r="1015" spans="1:115" s="51" customFormat="1" ht="24">
      <c r="A1015" s="232">
        <v>85</v>
      </c>
      <c r="B1015" s="50"/>
      <c r="C1015" s="221" t="s">
        <v>7761</v>
      </c>
      <c r="D1015" s="221" t="s">
        <v>7757</v>
      </c>
      <c r="E1015" s="221" t="s">
        <v>7762</v>
      </c>
      <c r="F1015" s="218" t="s">
        <v>7763</v>
      </c>
      <c r="G1015" s="222" t="s">
        <v>41</v>
      </c>
      <c r="H1015" s="283">
        <v>4910</v>
      </c>
      <c r="I1015" s="285">
        <v>0</v>
      </c>
      <c r="J1015" s="285">
        <v>0</v>
      </c>
      <c r="K1015" s="223">
        <v>42136</v>
      </c>
      <c r="L1015" s="221" t="s">
        <v>7764</v>
      </c>
      <c r="M1015" s="218"/>
      <c r="N1015" s="216"/>
      <c r="O1015" s="216"/>
      <c r="P1015" s="216"/>
      <c r="Q1015" s="216"/>
      <c r="R1015" s="216"/>
      <c r="S1015" s="216"/>
      <c r="T1015" s="216"/>
      <c r="U1015" s="216"/>
      <c r="V1015" s="216"/>
      <c r="W1015" s="216"/>
      <c r="X1015" s="216"/>
      <c r="Y1015" s="216"/>
      <c r="Z1015" s="216"/>
      <c r="AA1015" s="216"/>
      <c r="AB1015" s="216"/>
      <c r="AC1015" s="216"/>
      <c r="AD1015" s="216"/>
      <c r="AE1015" s="216"/>
      <c r="AF1015" s="216"/>
      <c r="AG1015" s="216"/>
      <c r="AH1015" s="216"/>
      <c r="AI1015" s="216"/>
      <c r="AJ1015" s="216"/>
      <c r="AK1015" s="216"/>
      <c r="AL1015" s="216"/>
      <c r="AM1015" s="216"/>
      <c r="AN1015" s="216"/>
      <c r="AO1015" s="216"/>
      <c r="AP1015" s="216"/>
      <c r="AQ1015" s="216"/>
      <c r="AR1015" s="216"/>
      <c r="AS1015" s="216"/>
      <c r="AT1015" s="216"/>
      <c r="AU1015" s="216"/>
      <c r="AV1015" s="216"/>
      <c r="AW1015" s="216"/>
      <c r="AX1015" s="216"/>
      <c r="AY1015" s="216"/>
      <c r="AZ1015" s="216"/>
      <c r="BA1015" s="216"/>
      <c r="BB1015" s="216"/>
      <c r="BC1015" s="216"/>
      <c r="BD1015" s="216"/>
      <c r="BE1015" s="216"/>
      <c r="BF1015" s="216"/>
      <c r="BG1015" s="216"/>
      <c r="BH1015" s="216"/>
      <c r="BI1015" s="216"/>
      <c r="BJ1015" s="216"/>
      <c r="BK1015" s="216"/>
      <c r="BL1015" s="216"/>
      <c r="BM1015" s="216"/>
      <c r="BN1015" s="216"/>
      <c r="BO1015" s="216"/>
      <c r="BP1015" s="216"/>
      <c r="BQ1015" s="216"/>
      <c r="BR1015" s="216"/>
      <c r="BS1015" s="216"/>
      <c r="BT1015" s="216"/>
      <c r="BU1015" s="216"/>
      <c r="BV1015" s="216"/>
      <c r="BW1015" s="216"/>
      <c r="BX1015" s="216"/>
      <c r="BY1015" s="216"/>
      <c r="BZ1015" s="216"/>
      <c r="CA1015" s="216"/>
      <c r="CB1015" s="216"/>
      <c r="CC1015" s="216"/>
      <c r="CD1015" s="216"/>
      <c r="CE1015" s="216"/>
      <c r="CF1015" s="216"/>
      <c r="CG1015" s="216"/>
      <c r="CH1015" s="216"/>
      <c r="CI1015" s="216"/>
      <c r="CJ1015" s="216"/>
      <c r="CK1015" s="216"/>
      <c r="CL1015" s="216"/>
      <c r="CM1015" s="216"/>
      <c r="CN1015" s="216"/>
      <c r="CO1015" s="216"/>
      <c r="CP1015" s="216"/>
      <c r="CQ1015" s="216"/>
      <c r="CR1015" s="216"/>
      <c r="CS1015" s="216"/>
      <c r="CT1015" s="216"/>
      <c r="CU1015" s="216"/>
      <c r="CV1015" s="216"/>
      <c r="CW1015" s="216"/>
      <c r="CX1015" s="216"/>
      <c r="CY1015" s="216"/>
      <c r="CZ1015" s="216"/>
      <c r="DA1015" s="216"/>
      <c r="DB1015" s="216"/>
      <c r="DC1015" s="216"/>
      <c r="DD1015" s="216"/>
      <c r="DE1015" s="216"/>
      <c r="DF1015" s="216"/>
      <c r="DG1015" s="216"/>
      <c r="DH1015" s="216"/>
      <c r="DI1015" s="216"/>
      <c r="DJ1015" s="216"/>
      <c r="DK1015" s="216"/>
    </row>
    <row r="1016" spans="1:115" s="51" customFormat="1" ht="24">
      <c r="A1016" s="55">
        <v>86</v>
      </c>
      <c r="B1016" s="50"/>
      <c r="C1016" s="221" t="s">
        <v>7765</v>
      </c>
      <c r="D1016" s="221" t="s">
        <v>7757</v>
      </c>
      <c r="E1016" s="221" t="s">
        <v>7766</v>
      </c>
      <c r="F1016" s="218" t="s">
        <v>7767</v>
      </c>
      <c r="G1016" s="222" t="s">
        <v>41</v>
      </c>
      <c r="H1016" s="283">
        <v>15003</v>
      </c>
      <c r="I1016" s="285">
        <v>0</v>
      </c>
      <c r="J1016" s="285">
        <v>0</v>
      </c>
      <c r="K1016" s="223">
        <v>42457</v>
      </c>
      <c r="L1016" s="221" t="s">
        <v>7768</v>
      </c>
      <c r="M1016" s="218"/>
      <c r="N1016" s="216"/>
      <c r="O1016" s="216"/>
      <c r="P1016" s="216"/>
      <c r="Q1016" s="216"/>
      <c r="R1016" s="216"/>
      <c r="S1016" s="216"/>
      <c r="T1016" s="216"/>
      <c r="U1016" s="216"/>
      <c r="V1016" s="216"/>
      <c r="W1016" s="216"/>
      <c r="X1016" s="216"/>
      <c r="Y1016" s="216"/>
      <c r="Z1016" s="216"/>
      <c r="AA1016" s="216"/>
      <c r="AB1016" s="216"/>
      <c r="AC1016" s="216"/>
      <c r="AD1016" s="216"/>
      <c r="AE1016" s="216"/>
      <c r="AF1016" s="216"/>
      <c r="AG1016" s="216"/>
      <c r="AH1016" s="216"/>
      <c r="AI1016" s="216"/>
      <c r="AJ1016" s="216"/>
      <c r="AK1016" s="216"/>
      <c r="AL1016" s="216"/>
      <c r="AM1016" s="216"/>
      <c r="AN1016" s="216"/>
      <c r="AO1016" s="216"/>
      <c r="AP1016" s="216"/>
      <c r="AQ1016" s="216"/>
      <c r="AR1016" s="216"/>
      <c r="AS1016" s="216"/>
      <c r="AT1016" s="216"/>
      <c r="AU1016" s="216"/>
      <c r="AV1016" s="216"/>
      <c r="AW1016" s="216"/>
      <c r="AX1016" s="216"/>
      <c r="AY1016" s="216"/>
      <c r="AZ1016" s="216"/>
      <c r="BA1016" s="216"/>
      <c r="BB1016" s="216"/>
      <c r="BC1016" s="216"/>
      <c r="BD1016" s="216"/>
      <c r="BE1016" s="216"/>
      <c r="BF1016" s="216"/>
      <c r="BG1016" s="216"/>
      <c r="BH1016" s="216"/>
      <c r="BI1016" s="216"/>
      <c r="BJ1016" s="216"/>
      <c r="BK1016" s="216"/>
      <c r="BL1016" s="216"/>
      <c r="BM1016" s="216"/>
      <c r="BN1016" s="216"/>
      <c r="BO1016" s="216"/>
      <c r="BP1016" s="216"/>
      <c r="BQ1016" s="216"/>
      <c r="BR1016" s="216"/>
      <c r="BS1016" s="216"/>
      <c r="BT1016" s="216"/>
      <c r="BU1016" s="216"/>
      <c r="BV1016" s="216"/>
      <c r="BW1016" s="216"/>
      <c r="BX1016" s="216"/>
      <c r="BY1016" s="216"/>
      <c r="BZ1016" s="216"/>
      <c r="CA1016" s="216"/>
      <c r="CB1016" s="216"/>
      <c r="CC1016" s="216"/>
      <c r="CD1016" s="216"/>
      <c r="CE1016" s="216"/>
      <c r="CF1016" s="216"/>
      <c r="CG1016" s="216"/>
      <c r="CH1016" s="216"/>
      <c r="CI1016" s="216"/>
      <c r="CJ1016" s="216"/>
      <c r="CK1016" s="216"/>
      <c r="CL1016" s="216"/>
      <c r="CM1016" s="216"/>
      <c r="CN1016" s="216"/>
      <c r="CO1016" s="216"/>
      <c r="CP1016" s="216"/>
      <c r="CQ1016" s="216"/>
      <c r="CR1016" s="216"/>
      <c r="CS1016" s="216"/>
      <c r="CT1016" s="216"/>
      <c r="CU1016" s="216"/>
      <c r="CV1016" s="216"/>
      <c r="CW1016" s="216"/>
      <c r="CX1016" s="216"/>
      <c r="CY1016" s="216"/>
      <c r="CZ1016" s="216"/>
      <c r="DA1016" s="216"/>
      <c r="DB1016" s="216"/>
      <c r="DC1016" s="216"/>
      <c r="DD1016" s="216"/>
      <c r="DE1016" s="216"/>
      <c r="DF1016" s="216"/>
      <c r="DG1016" s="216"/>
      <c r="DH1016" s="216"/>
      <c r="DI1016" s="216"/>
      <c r="DJ1016" s="216"/>
      <c r="DK1016" s="216"/>
    </row>
    <row r="1017" spans="1:115" s="51" customFormat="1" ht="24">
      <c r="A1017" s="232">
        <v>87</v>
      </c>
      <c r="B1017" s="50"/>
      <c r="C1017" s="221" t="s">
        <v>7769</v>
      </c>
      <c r="D1017" s="221" t="s">
        <v>7757</v>
      </c>
      <c r="E1017" s="221" t="s">
        <v>7770</v>
      </c>
      <c r="F1017" s="218" t="s">
        <v>7771</v>
      </c>
      <c r="G1017" s="222" t="s">
        <v>41</v>
      </c>
      <c r="H1017" s="286">
        <v>130955</v>
      </c>
      <c r="I1017" s="285">
        <v>0</v>
      </c>
      <c r="J1017" s="285">
        <v>0</v>
      </c>
      <c r="K1017" s="223">
        <v>42457</v>
      </c>
      <c r="L1017" s="221" t="s">
        <v>7772</v>
      </c>
      <c r="M1017" s="218"/>
      <c r="N1017" s="216"/>
      <c r="O1017" s="216"/>
      <c r="P1017" s="216"/>
      <c r="Q1017" s="216"/>
      <c r="R1017" s="216"/>
      <c r="S1017" s="216"/>
      <c r="T1017" s="216"/>
      <c r="U1017" s="216"/>
      <c r="V1017" s="216"/>
      <c r="W1017" s="216"/>
      <c r="X1017" s="216"/>
      <c r="Y1017" s="216"/>
      <c r="Z1017" s="216"/>
      <c r="AA1017" s="216"/>
      <c r="AB1017" s="216"/>
      <c r="AC1017" s="216"/>
      <c r="AD1017" s="216"/>
      <c r="AE1017" s="216"/>
      <c r="AF1017" s="216"/>
      <c r="AG1017" s="216"/>
      <c r="AH1017" s="216"/>
      <c r="AI1017" s="216"/>
      <c r="AJ1017" s="216"/>
      <c r="AK1017" s="216"/>
      <c r="AL1017" s="216"/>
      <c r="AM1017" s="216"/>
      <c r="AN1017" s="216"/>
      <c r="AO1017" s="216"/>
      <c r="AP1017" s="216"/>
      <c r="AQ1017" s="216"/>
      <c r="AR1017" s="216"/>
      <c r="AS1017" s="216"/>
      <c r="AT1017" s="216"/>
      <c r="AU1017" s="216"/>
      <c r="AV1017" s="216"/>
      <c r="AW1017" s="216"/>
      <c r="AX1017" s="216"/>
      <c r="AY1017" s="216"/>
      <c r="AZ1017" s="216"/>
      <c r="BA1017" s="216"/>
      <c r="BB1017" s="216"/>
      <c r="BC1017" s="216"/>
      <c r="BD1017" s="216"/>
      <c r="BE1017" s="216"/>
      <c r="BF1017" s="216"/>
      <c r="BG1017" s="216"/>
      <c r="BH1017" s="216"/>
      <c r="BI1017" s="216"/>
      <c r="BJ1017" s="216"/>
      <c r="BK1017" s="216"/>
      <c r="BL1017" s="216"/>
      <c r="BM1017" s="216"/>
      <c r="BN1017" s="216"/>
      <c r="BO1017" s="216"/>
      <c r="BP1017" s="216"/>
      <c r="BQ1017" s="216"/>
      <c r="BR1017" s="216"/>
      <c r="BS1017" s="216"/>
      <c r="BT1017" s="216"/>
      <c r="BU1017" s="216"/>
      <c r="BV1017" s="216"/>
      <c r="BW1017" s="216"/>
      <c r="BX1017" s="216"/>
      <c r="BY1017" s="216"/>
      <c r="BZ1017" s="216"/>
      <c r="CA1017" s="216"/>
      <c r="CB1017" s="216"/>
      <c r="CC1017" s="216"/>
      <c r="CD1017" s="216"/>
      <c r="CE1017" s="216"/>
      <c r="CF1017" s="216"/>
      <c r="CG1017" s="216"/>
      <c r="CH1017" s="216"/>
      <c r="CI1017" s="216"/>
      <c r="CJ1017" s="216"/>
      <c r="CK1017" s="216"/>
      <c r="CL1017" s="216"/>
      <c r="CM1017" s="216"/>
      <c r="CN1017" s="216"/>
      <c r="CO1017" s="216"/>
      <c r="CP1017" s="216"/>
      <c r="CQ1017" s="216"/>
      <c r="CR1017" s="216"/>
      <c r="CS1017" s="216"/>
      <c r="CT1017" s="216"/>
      <c r="CU1017" s="216"/>
      <c r="CV1017" s="216"/>
      <c r="CW1017" s="216"/>
      <c r="CX1017" s="216"/>
      <c r="CY1017" s="216"/>
      <c r="CZ1017" s="216"/>
      <c r="DA1017" s="216"/>
      <c r="DB1017" s="216"/>
      <c r="DC1017" s="216"/>
      <c r="DD1017" s="216"/>
      <c r="DE1017" s="216"/>
      <c r="DF1017" s="216"/>
      <c r="DG1017" s="216"/>
      <c r="DH1017" s="216"/>
      <c r="DI1017" s="216"/>
      <c r="DJ1017" s="216"/>
      <c r="DK1017" s="216"/>
    </row>
    <row r="1018" spans="1:115" s="50" customFormat="1" ht="24">
      <c r="A1018" s="55">
        <v>88</v>
      </c>
      <c r="C1018" s="221" t="s">
        <v>7773</v>
      </c>
      <c r="D1018" s="221" t="s">
        <v>7757</v>
      </c>
      <c r="E1018" s="221" t="s">
        <v>7774</v>
      </c>
      <c r="F1018" s="218" t="s">
        <v>7775</v>
      </c>
      <c r="G1018" s="222" t="s">
        <v>41</v>
      </c>
      <c r="H1018" s="283">
        <v>15280</v>
      </c>
      <c r="I1018" s="285">
        <v>0</v>
      </c>
      <c r="J1018" s="285">
        <v>0</v>
      </c>
      <c r="K1018" s="223">
        <v>42457</v>
      </c>
      <c r="L1018" s="221" t="s">
        <v>7776</v>
      </c>
      <c r="M1018" s="218"/>
      <c r="N1018" s="216"/>
      <c r="O1018" s="216"/>
      <c r="P1018" s="216"/>
      <c r="Q1018" s="216"/>
      <c r="R1018" s="216"/>
      <c r="S1018" s="216"/>
      <c r="T1018" s="216"/>
      <c r="U1018" s="216"/>
      <c r="V1018" s="216"/>
      <c r="W1018" s="216"/>
      <c r="X1018" s="216"/>
      <c r="Y1018" s="216"/>
      <c r="Z1018" s="216"/>
      <c r="AA1018" s="216"/>
      <c r="AB1018" s="216"/>
      <c r="AC1018" s="216"/>
      <c r="AD1018" s="216"/>
      <c r="AE1018" s="216"/>
      <c r="AF1018" s="216"/>
      <c r="AG1018" s="216"/>
      <c r="AH1018" s="216"/>
      <c r="AI1018" s="216"/>
      <c r="AJ1018" s="216"/>
      <c r="AK1018" s="216"/>
      <c r="AL1018" s="216"/>
      <c r="AM1018" s="216"/>
      <c r="AN1018" s="216"/>
      <c r="AO1018" s="216"/>
      <c r="AP1018" s="216"/>
      <c r="AQ1018" s="216"/>
      <c r="AR1018" s="216"/>
      <c r="AS1018" s="216"/>
      <c r="AT1018" s="216"/>
      <c r="AU1018" s="216"/>
      <c r="AV1018" s="216"/>
      <c r="AW1018" s="216"/>
      <c r="AX1018" s="216"/>
      <c r="AY1018" s="216"/>
      <c r="AZ1018" s="216"/>
      <c r="BA1018" s="216"/>
      <c r="BB1018" s="216"/>
      <c r="BC1018" s="216"/>
      <c r="BD1018" s="216"/>
      <c r="BE1018" s="216"/>
      <c r="BF1018" s="216"/>
      <c r="BG1018" s="216"/>
      <c r="BH1018" s="216"/>
      <c r="BI1018" s="216"/>
      <c r="BJ1018" s="216"/>
      <c r="BK1018" s="216"/>
      <c r="BL1018" s="216"/>
      <c r="BM1018" s="216"/>
      <c r="BN1018" s="216"/>
      <c r="BO1018" s="216"/>
      <c r="BP1018" s="216"/>
      <c r="BQ1018" s="216"/>
      <c r="BR1018" s="216"/>
      <c r="BS1018" s="216"/>
      <c r="BT1018" s="216"/>
      <c r="BU1018" s="216"/>
      <c r="BV1018" s="216"/>
      <c r="BW1018" s="216"/>
      <c r="BX1018" s="216"/>
      <c r="BY1018" s="216"/>
      <c r="BZ1018" s="216"/>
      <c r="CA1018" s="216"/>
      <c r="CB1018" s="216"/>
      <c r="CC1018" s="216"/>
      <c r="CD1018" s="216"/>
      <c r="CE1018" s="216"/>
      <c r="CF1018" s="216"/>
      <c r="CG1018" s="216"/>
      <c r="CH1018" s="216"/>
      <c r="CI1018" s="216"/>
      <c r="CJ1018" s="216"/>
      <c r="CK1018" s="216"/>
      <c r="CL1018" s="216"/>
      <c r="CM1018" s="216"/>
      <c r="CN1018" s="216"/>
      <c r="CO1018" s="216"/>
      <c r="CP1018" s="216"/>
      <c r="CQ1018" s="216"/>
      <c r="CR1018" s="216"/>
      <c r="CS1018" s="216"/>
      <c r="CT1018" s="216"/>
      <c r="CU1018" s="216"/>
      <c r="CV1018" s="216"/>
      <c r="CW1018" s="216"/>
      <c r="CX1018" s="216"/>
      <c r="CY1018" s="216"/>
      <c r="CZ1018" s="216"/>
      <c r="DA1018" s="216"/>
      <c r="DB1018" s="216"/>
      <c r="DC1018" s="216"/>
      <c r="DD1018" s="216"/>
      <c r="DE1018" s="216"/>
      <c r="DF1018" s="216"/>
      <c r="DG1018" s="216"/>
      <c r="DH1018" s="216"/>
      <c r="DI1018" s="216"/>
      <c r="DJ1018" s="216"/>
      <c r="DK1018" s="216"/>
    </row>
    <row r="1019" spans="1:115" s="50" customFormat="1" ht="24">
      <c r="A1019" s="232">
        <v>89</v>
      </c>
      <c r="C1019" s="221" t="s">
        <v>7777</v>
      </c>
      <c r="D1019" s="221" t="s">
        <v>7757</v>
      </c>
      <c r="E1019" s="221" t="s">
        <v>7778</v>
      </c>
      <c r="F1019" s="218" t="s">
        <v>7779</v>
      </c>
      <c r="G1019" s="222" t="s">
        <v>41</v>
      </c>
      <c r="H1019" s="283">
        <v>3030</v>
      </c>
      <c r="I1019" s="285">
        <v>0</v>
      </c>
      <c r="J1019" s="285">
        <v>0</v>
      </c>
      <c r="K1019" s="223">
        <v>42457</v>
      </c>
      <c r="L1019" s="221" t="s">
        <v>7780</v>
      </c>
      <c r="M1019" s="218"/>
      <c r="N1019" s="216"/>
      <c r="O1019" s="216"/>
      <c r="P1019" s="216"/>
      <c r="Q1019" s="216"/>
      <c r="R1019" s="216"/>
      <c r="S1019" s="216"/>
      <c r="T1019" s="216"/>
      <c r="U1019" s="216"/>
      <c r="V1019" s="216"/>
      <c r="W1019" s="216"/>
      <c r="X1019" s="216"/>
      <c r="Y1019" s="216"/>
      <c r="Z1019" s="216"/>
      <c r="AA1019" s="216"/>
      <c r="AB1019" s="216"/>
      <c r="AC1019" s="216"/>
      <c r="AD1019" s="216"/>
      <c r="AE1019" s="216"/>
      <c r="AF1019" s="216"/>
      <c r="AG1019" s="216"/>
      <c r="AH1019" s="216"/>
      <c r="AI1019" s="216"/>
      <c r="AJ1019" s="216"/>
      <c r="AK1019" s="216"/>
      <c r="AL1019" s="216"/>
      <c r="AM1019" s="216"/>
      <c r="AN1019" s="216"/>
      <c r="AO1019" s="216"/>
      <c r="AP1019" s="216"/>
      <c r="AQ1019" s="216"/>
      <c r="AR1019" s="216"/>
      <c r="AS1019" s="216"/>
      <c r="AT1019" s="216"/>
      <c r="AU1019" s="216"/>
      <c r="AV1019" s="216"/>
      <c r="AW1019" s="216"/>
      <c r="AX1019" s="216"/>
      <c r="AY1019" s="216"/>
      <c r="AZ1019" s="216"/>
      <c r="BA1019" s="216"/>
      <c r="BB1019" s="216"/>
      <c r="BC1019" s="216"/>
      <c r="BD1019" s="216"/>
      <c r="BE1019" s="216"/>
      <c r="BF1019" s="216"/>
      <c r="BG1019" s="216"/>
      <c r="BH1019" s="216"/>
      <c r="BI1019" s="216"/>
      <c r="BJ1019" s="216"/>
      <c r="BK1019" s="216"/>
      <c r="BL1019" s="216"/>
      <c r="BM1019" s="216"/>
      <c r="BN1019" s="216"/>
      <c r="BO1019" s="216"/>
      <c r="BP1019" s="216"/>
      <c r="BQ1019" s="216"/>
      <c r="BR1019" s="216"/>
      <c r="BS1019" s="216"/>
      <c r="BT1019" s="216"/>
      <c r="BU1019" s="216"/>
      <c r="BV1019" s="216"/>
      <c r="BW1019" s="216"/>
      <c r="BX1019" s="216"/>
      <c r="BY1019" s="216"/>
      <c r="BZ1019" s="216"/>
      <c r="CA1019" s="216"/>
      <c r="CB1019" s="216"/>
      <c r="CC1019" s="216"/>
      <c r="CD1019" s="216"/>
      <c r="CE1019" s="216"/>
      <c r="CF1019" s="216"/>
      <c r="CG1019" s="216"/>
      <c r="CH1019" s="216"/>
      <c r="CI1019" s="216"/>
      <c r="CJ1019" s="216"/>
      <c r="CK1019" s="216"/>
      <c r="CL1019" s="216"/>
      <c r="CM1019" s="216"/>
      <c r="CN1019" s="216"/>
      <c r="CO1019" s="216"/>
      <c r="CP1019" s="216"/>
      <c r="CQ1019" s="216"/>
      <c r="CR1019" s="216"/>
      <c r="CS1019" s="216"/>
      <c r="CT1019" s="216"/>
      <c r="CU1019" s="216"/>
      <c r="CV1019" s="216"/>
      <c r="CW1019" s="216"/>
      <c r="CX1019" s="216"/>
      <c r="CY1019" s="216"/>
      <c r="CZ1019" s="216"/>
      <c r="DA1019" s="216"/>
      <c r="DB1019" s="216"/>
      <c r="DC1019" s="216"/>
      <c r="DD1019" s="216"/>
      <c r="DE1019" s="216"/>
      <c r="DF1019" s="216"/>
      <c r="DG1019" s="216"/>
      <c r="DH1019" s="216"/>
      <c r="DI1019" s="216"/>
      <c r="DJ1019" s="216"/>
      <c r="DK1019" s="216"/>
    </row>
    <row r="1020" spans="1:115" s="50" customFormat="1" ht="24">
      <c r="A1020" s="55">
        <v>90</v>
      </c>
      <c r="C1020" s="221" t="s">
        <v>7781</v>
      </c>
      <c r="D1020" s="221" t="s">
        <v>7757</v>
      </c>
      <c r="E1020" s="218" t="s">
        <v>7782</v>
      </c>
      <c r="F1020" s="218" t="s">
        <v>7783</v>
      </c>
      <c r="G1020" s="222" t="s">
        <v>41</v>
      </c>
      <c r="H1020" s="283">
        <v>3645</v>
      </c>
      <c r="I1020" s="285">
        <v>0</v>
      </c>
      <c r="J1020" s="285">
        <v>0</v>
      </c>
      <c r="K1020" s="223">
        <v>42193</v>
      </c>
      <c r="L1020" s="221" t="s">
        <v>7784</v>
      </c>
      <c r="M1020" s="218"/>
      <c r="N1020" s="216"/>
      <c r="O1020" s="216"/>
      <c r="P1020" s="216"/>
      <c r="Q1020" s="216"/>
      <c r="R1020" s="216"/>
      <c r="S1020" s="216"/>
      <c r="T1020" s="216"/>
      <c r="U1020" s="216"/>
      <c r="V1020" s="216"/>
      <c r="W1020" s="216"/>
      <c r="X1020" s="216"/>
      <c r="Y1020" s="216"/>
      <c r="Z1020" s="216"/>
      <c r="AA1020" s="216"/>
      <c r="AB1020" s="216"/>
      <c r="AC1020" s="216"/>
      <c r="AD1020" s="216"/>
      <c r="AE1020" s="216"/>
      <c r="AF1020" s="216"/>
      <c r="AG1020" s="216"/>
      <c r="AH1020" s="216"/>
      <c r="AI1020" s="216"/>
      <c r="AJ1020" s="216"/>
      <c r="AK1020" s="216"/>
      <c r="AL1020" s="216"/>
      <c r="AM1020" s="216"/>
      <c r="AN1020" s="216"/>
      <c r="AO1020" s="216"/>
      <c r="AP1020" s="216"/>
      <c r="AQ1020" s="216"/>
      <c r="AR1020" s="216"/>
      <c r="AS1020" s="216"/>
      <c r="AT1020" s="216"/>
      <c r="AU1020" s="216"/>
      <c r="AV1020" s="216"/>
      <c r="AW1020" s="216"/>
      <c r="AX1020" s="216"/>
      <c r="AY1020" s="216"/>
      <c r="AZ1020" s="216"/>
      <c r="BA1020" s="216"/>
      <c r="BB1020" s="216"/>
      <c r="BC1020" s="216"/>
      <c r="BD1020" s="216"/>
      <c r="BE1020" s="216"/>
      <c r="BF1020" s="216"/>
      <c r="BG1020" s="216"/>
      <c r="BH1020" s="216"/>
      <c r="BI1020" s="216"/>
      <c r="BJ1020" s="216"/>
      <c r="BK1020" s="216"/>
      <c r="BL1020" s="216"/>
      <c r="BM1020" s="216"/>
      <c r="BN1020" s="216"/>
      <c r="BO1020" s="216"/>
      <c r="BP1020" s="216"/>
      <c r="BQ1020" s="216"/>
      <c r="BR1020" s="216"/>
      <c r="BS1020" s="216"/>
      <c r="BT1020" s="216"/>
      <c r="BU1020" s="216"/>
      <c r="BV1020" s="216"/>
      <c r="BW1020" s="216"/>
      <c r="BX1020" s="216"/>
      <c r="BY1020" s="216"/>
      <c r="BZ1020" s="216"/>
      <c r="CA1020" s="216"/>
      <c r="CB1020" s="216"/>
      <c r="CC1020" s="216"/>
      <c r="CD1020" s="216"/>
      <c r="CE1020" s="216"/>
      <c r="CF1020" s="216"/>
      <c r="CG1020" s="216"/>
      <c r="CH1020" s="216"/>
      <c r="CI1020" s="216"/>
      <c r="CJ1020" s="216"/>
      <c r="CK1020" s="216"/>
      <c r="CL1020" s="216"/>
      <c r="CM1020" s="216"/>
      <c r="CN1020" s="216"/>
      <c r="CO1020" s="216"/>
      <c r="CP1020" s="216"/>
      <c r="CQ1020" s="216"/>
      <c r="CR1020" s="216"/>
      <c r="CS1020" s="216"/>
      <c r="CT1020" s="216"/>
      <c r="CU1020" s="216"/>
      <c r="CV1020" s="216"/>
      <c r="CW1020" s="216"/>
      <c r="CX1020" s="216"/>
      <c r="CY1020" s="216"/>
      <c r="CZ1020" s="216"/>
      <c r="DA1020" s="216"/>
      <c r="DB1020" s="216"/>
      <c r="DC1020" s="216"/>
      <c r="DD1020" s="216"/>
      <c r="DE1020" s="216"/>
      <c r="DF1020" s="216"/>
      <c r="DG1020" s="216"/>
      <c r="DH1020" s="216"/>
      <c r="DI1020" s="216"/>
      <c r="DJ1020" s="216"/>
      <c r="DK1020" s="216"/>
    </row>
    <row r="1021" spans="1:115" s="50" customFormat="1" ht="24">
      <c r="A1021" s="232">
        <v>91</v>
      </c>
      <c r="C1021" s="221" t="s">
        <v>7785</v>
      </c>
      <c r="D1021" s="221" t="s">
        <v>7757</v>
      </c>
      <c r="E1021" s="218" t="s">
        <v>7786</v>
      </c>
      <c r="F1021" s="218" t="s">
        <v>7787</v>
      </c>
      <c r="G1021" s="222" t="s">
        <v>41</v>
      </c>
      <c r="H1021" s="283">
        <v>20000</v>
      </c>
      <c r="I1021" s="285">
        <v>0</v>
      </c>
      <c r="J1021" s="285">
        <v>0</v>
      </c>
      <c r="K1021" s="223">
        <v>42457</v>
      </c>
      <c r="L1021" s="221" t="s">
        <v>7435</v>
      </c>
      <c r="M1021" s="218"/>
      <c r="N1021" s="216"/>
      <c r="O1021" s="216"/>
      <c r="P1021" s="216"/>
      <c r="Q1021" s="216"/>
      <c r="R1021" s="216"/>
      <c r="S1021" s="216"/>
      <c r="T1021" s="216"/>
      <c r="U1021" s="216"/>
      <c r="V1021" s="216"/>
      <c r="W1021" s="216"/>
      <c r="X1021" s="216"/>
      <c r="Y1021" s="216"/>
      <c r="Z1021" s="216"/>
      <c r="AA1021" s="216"/>
      <c r="AB1021" s="216"/>
      <c r="AC1021" s="216"/>
      <c r="AD1021" s="216"/>
      <c r="AE1021" s="216"/>
      <c r="AF1021" s="216"/>
      <c r="AG1021" s="216"/>
      <c r="AH1021" s="216"/>
      <c r="AI1021" s="216"/>
      <c r="AJ1021" s="216"/>
      <c r="AK1021" s="216"/>
      <c r="AL1021" s="216"/>
      <c r="AM1021" s="216"/>
      <c r="AN1021" s="216"/>
      <c r="AO1021" s="216"/>
      <c r="AP1021" s="216"/>
      <c r="AQ1021" s="216"/>
      <c r="AR1021" s="216"/>
      <c r="AS1021" s="216"/>
      <c r="AT1021" s="216"/>
      <c r="AU1021" s="216"/>
      <c r="AV1021" s="216"/>
      <c r="AW1021" s="216"/>
      <c r="AX1021" s="216"/>
      <c r="AY1021" s="216"/>
      <c r="AZ1021" s="216"/>
      <c r="BA1021" s="216"/>
      <c r="BB1021" s="216"/>
      <c r="BC1021" s="216"/>
      <c r="BD1021" s="216"/>
      <c r="BE1021" s="216"/>
      <c r="BF1021" s="216"/>
      <c r="BG1021" s="216"/>
      <c r="BH1021" s="216"/>
      <c r="BI1021" s="216"/>
      <c r="BJ1021" s="216"/>
      <c r="BK1021" s="216"/>
      <c r="BL1021" s="216"/>
      <c r="BM1021" s="216"/>
      <c r="BN1021" s="216"/>
      <c r="BO1021" s="216"/>
      <c r="BP1021" s="216"/>
      <c r="BQ1021" s="216"/>
      <c r="BR1021" s="216"/>
      <c r="BS1021" s="216"/>
      <c r="BT1021" s="216"/>
      <c r="BU1021" s="216"/>
      <c r="BV1021" s="216"/>
      <c r="BW1021" s="216"/>
      <c r="BX1021" s="216"/>
      <c r="BY1021" s="216"/>
      <c r="BZ1021" s="216"/>
      <c r="CA1021" s="216"/>
      <c r="CB1021" s="216"/>
      <c r="CC1021" s="216"/>
      <c r="CD1021" s="216"/>
      <c r="CE1021" s="216"/>
      <c r="CF1021" s="216"/>
      <c r="CG1021" s="216"/>
      <c r="CH1021" s="216"/>
      <c r="CI1021" s="216"/>
      <c r="CJ1021" s="216"/>
      <c r="CK1021" s="216"/>
      <c r="CL1021" s="216"/>
      <c r="CM1021" s="216"/>
      <c r="CN1021" s="216"/>
      <c r="CO1021" s="216"/>
      <c r="CP1021" s="216"/>
      <c r="CQ1021" s="216"/>
      <c r="CR1021" s="216"/>
      <c r="CS1021" s="216"/>
      <c r="CT1021" s="216"/>
      <c r="CU1021" s="216"/>
      <c r="CV1021" s="216"/>
      <c r="CW1021" s="216"/>
      <c r="CX1021" s="216"/>
      <c r="CY1021" s="216"/>
      <c r="CZ1021" s="216"/>
      <c r="DA1021" s="216"/>
      <c r="DB1021" s="216"/>
      <c r="DC1021" s="216"/>
      <c r="DD1021" s="216"/>
      <c r="DE1021" s="216"/>
      <c r="DF1021" s="216"/>
      <c r="DG1021" s="216"/>
      <c r="DH1021" s="216"/>
      <c r="DI1021" s="216"/>
      <c r="DJ1021" s="216"/>
      <c r="DK1021" s="216"/>
    </row>
    <row r="1022" spans="1:115" s="51" customFormat="1" ht="24">
      <c r="A1022" s="55">
        <v>92</v>
      </c>
      <c r="B1022" s="50"/>
      <c r="C1022" s="221" t="s">
        <v>7788</v>
      </c>
      <c r="D1022" s="221" t="s">
        <v>7752</v>
      </c>
      <c r="E1022" s="218" t="s">
        <v>7789</v>
      </c>
      <c r="F1022" s="218" t="s">
        <v>7790</v>
      </c>
      <c r="G1022" s="222" t="s">
        <v>41</v>
      </c>
      <c r="H1022" s="283">
        <v>2950</v>
      </c>
      <c r="I1022" s="285">
        <v>0</v>
      </c>
      <c r="J1022" s="285">
        <v>0</v>
      </c>
      <c r="K1022" s="223">
        <v>42452</v>
      </c>
      <c r="L1022" s="221" t="s">
        <v>7791</v>
      </c>
      <c r="M1022" s="218"/>
      <c r="N1022" s="216"/>
      <c r="O1022" s="216"/>
      <c r="P1022" s="216"/>
      <c r="Q1022" s="216"/>
      <c r="R1022" s="216"/>
      <c r="S1022" s="216"/>
      <c r="T1022" s="216"/>
      <c r="U1022" s="216"/>
      <c r="V1022" s="216"/>
      <c r="W1022" s="216"/>
      <c r="X1022" s="216"/>
      <c r="Y1022" s="216"/>
      <c r="Z1022" s="216"/>
      <c r="AA1022" s="216"/>
      <c r="AB1022" s="216"/>
      <c r="AC1022" s="216"/>
      <c r="AD1022" s="216"/>
      <c r="AE1022" s="216"/>
      <c r="AF1022" s="216"/>
      <c r="AG1022" s="216"/>
      <c r="AH1022" s="216"/>
      <c r="AI1022" s="216"/>
      <c r="AJ1022" s="216"/>
      <c r="AK1022" s="216"/>
      <c r="AL1022" s="216"/>
      <c r="AM1022" s="216"/>
      <c r="AN1022" s="216"/>
      <c r="AO1022" s="216"/>
      <c r="AP1022" s="216"/>
      <c r="AQ1022" s="216"/>
      <c r="AR1022" s="216"/>
      <c r="AS1022" s="216"/>
      <c r="AT1022" s="216"/>
      <c r="AU1022" s="216"/>
      <c r="AV1022" s="216"/>
      <c r="AW1022" s="216"/>
      <c r="AX1022" s="216"/>
      <c r="AY1022" s="216"/>
      <c r="AZ1022" s="216"/>
      <c r="BA1022" s="216"/>
      <c r="BB1022" s="216"/>
      <c r="BC1022" s="216"/>
      <c r="BD1022" s="216"/>
      <c r="BE1022" s="216"/>
      <c r="BF1022" s="216"/>
      <c r="BG1022" s="216"/>
      <c r="BH1022" s="216"/>
      <c r="BI1022" s="216"/>
      <c r="BJ1022" s="216"/>
      <c r="BK1022" s="216"/>
      <c r="BL1022" s="216"/>
      <c r="BM1022" s="216"/>
      <c r="BN1022" s="216"/>
      <c r="BO1022" s="216"/>
      <c r="BP1022" s="216"/>
      <c r="BQ1022" s="216"/>
      <c r="BR1022" s="216"/>
      <c r="BS1022" s="216"/>
      <c r="BT1022" s="216"/>
      <c r="BU1022" s="216"/>
      <c r="BV1022" s="216"/>
      <c r="BW1022" s="216"/>
      <c r="BX1022" s="216"/>
      <c r="BY1022" s="216"/>
      <c r="BZ1022" s="216"/>
      <c r="CA1022" s="216"/>
      <c r="CB1022" s="216"/>
      <c r="CC1022" s="216"/>
      <c r="CD1022" s="216"/>
      <c r="CE1022" s="216"/>
      <c r="CF1022" s="216"/>
      <c r="CG1022" s="216"/>
      <c r="CH1022" s="216"/>
      <c r="CI1022" s="216"/>
      <c r="CJ1022" s="216"/>
      <c r="CK1022" s="216"/>
      <c r="CL1022" s="216"/>
      <c r="CM1022" s="216"/>
      <c r="CN1022" s="216"/>
      <c r="CO1022" s="216"/>
      <c r="CP1022" s="216"/>
      <c r="CQ1022" s="216"/>
      <c r="CR1022" s="216"/>
      <c r="CS1022" s="216"/>
      <c r="CT1022" s="216"/>
      <c r="CU1022" s="216"/>
      <c r="CV1022" s="216"/>
      <c r="CW1022" s="216"/>
      <c r="CX1022" s="216"/>
      <c r="CY1022" s="216"/>
      <c r="CZ1022" s="216"/>
      <c r="DA1022" s="216"/>
      <c r="DB1022" s="216"/>
      <c r="DC1022" s="216"/>
      <c r="DD1022" s="216"/>
      <c r="DE1022" s="216"/>
      <c r="DF1022" s="216"/>
      <c r="DG1022" s="216"/>
      <c r="DH1022" s="216"/>
      <c r="DI1022" s="216"/>
      <c r="DJ1022" s="216"/>
      <c r="DK1022" s="216"/>
    </row>
    <row r="1023" spans="1:115" s="51" customFormat="1" ht="24">
      <c r="A1023" s="232">
        <v>93</v>
      </c>
      <c r="B1023" s="50"/>
      <c r="C1023" s="221" t="s">
        <v>7792</v>
      </c>
      <c r="D1023" s="221" t="s">
        <v>7793</v>
      </c>
      <c r="E1023" s="218" t="s">
        <v>7794</v>
      </c>
      <c r="F1023" s="218" t="s">
        <v>7795</v>
      </c>
      <c r="G1023" s="222" t="s">
        <v>41</v>
      </c>
      <c r="H1023" s="283">
        <v>10926</v>
      </c>
      <c r="I1023" s="285">
        <v>0</v>
      </c>
      <c r="J1023" s="285">
        <v>0</v>
      </c>
      <c r="K1023" s="223">
        <v>75430</v>
      </c>
      <c r="L1023" s="221" t="s">
        <v>7796</v>
      </c>
      <c r="M1023" s="218"/>
      <c r="N1023" s="216"/>
      <c r="O1023" s="216"/>
      <c r="P1023" s="216"/>
      <c r="Q1023" s="216"/>
      <c r="R1023" s="216"/>
      <c r="S1023" s="216"/>
      <c r="T1023" s="216"/>
      <c r="U1023" s="216"/>
      <c r="V1023" s="216"/>
      <c r="W1023" s="216"/>
      <c r="X1023" s="216"/>
      <c r="Y1023" s="216"/>
      <c r="Z1023" s="216"/>
      <c r="AA1023" s="216"/>
      <c r="AB1023" s="216"/>
      <c r="AC1023" s="216"/>
      <c r="AD1023" s="216"/>
      <c r="AE1023" s="216"/>
      <c r="AF1023" s="216"/>
      <c r="AG1023" s="216"/>
      <c r="AH1023" s="216"/>
      <c r="AI1023" s="216"/>
      <c r="AJ1023" s="216"/>
      <c r="AK1023" s="216"/>
      <c r="AL1023" s="216"/>
      <c r="AM1023" s="216"/>
      <c r="AN1023" s="216"/>
      <c r="AO1023" s="216"/>
      <c r="AP1023" s="216"/>
      <c r="AQ1023" s="216"/>
      <c r="AR1023" s="216"/>
      <c r="AS1023" s="216"/>
      <c r="AT1023" s="216"/>
      <c r="AU1023" s="216"/>
      <c r="AV1023" s="216"/>
      <c r="AW1023" s="216"/>
      <c r="AX1023" s="216"/>
      <c r="AY1023" s="216"/>
      <c r="AZ1023" s="216"/>
      <c r="BA1023" s="216"/>
      <c r="BB1023" s="216"/>
      <c r="BC1023" s="216"/>
      <c r="BD1023" s="216"/>
      <c r="BE1023" s="216"/>
      <c r="BF1023" s="216"/>
      <c r="BG1023" s="216"/>
      <c r="BH1023" s="216"/>
      <c r="BI1023" s="216"/>
      <c r="BJ1023" s="216"/>
      <c r="BK1023" s="216"/>
      <c r="BL1023" s="216"/>
      <c r="BM1023" s="216"/>
      <c r="BN1023" s="216"/>
      <c r="BO1023" s="216"/>
      <c r="BP1023" s="216"/>
      <c r="BQ1023" s="216"/>
      <c r="BR1023" s="216"/>
      <c r="BS1023" s="216"/>
      <c r="BT1023" s="216"/>
      <c r="BU1023" s="216"/>
      <c r="BV1023" s="216"/>
      <c r="BW1023" s="216"/>
      <c r="BX1023" s="216"/>
      <c r="BY1023" s="216"/>
      <c r="BZ1023" s="216"/>
      <c r="CA1023" s="216"/>
      <c r="CB1023" s="216"/>
      <c r="CC1023" s="216"/>
      <c r="CD1023" s="216"/>
      <c r="CE1023" s="216"/>
      <c r="CF1023" s="216"/>
      <c r="CG1023" s="216"/>
      <c r="CH1023" s="216"/>
      <c r="CI1023" s="216"/>
      <c r="CJ1023" s="216"/>
      <c r="CK1023" s="216"/>
      <c r="CL1023" s="216"/>
      <c r="CM1023" s="216"/>
      <c r="CN1023" s="216"/>
      <c r="CO1023" s="216"/>
      <c r="CP1023" s="216"/>
      <c r="CQ1023" s="216"/>
      <c r="CR1023" s="216"/>
      <c r="CS1023" s="216"/>
      <c r="CT1023" s="216"/>
      <c r="CU1023" s="216"/>
      <c r="CV1023" s="216"/>
      <c r="CW1023" s="216"/>
      <c r="CX1023" s="216"/>
      <c r="CY1023" s="216"/>
      <c r="CZ1023" s="216"/>
      <c r="DA1023" s="216"/>
      <c r="DB1023" s="216"/>
      <c r="DC1023" s="216"/>
      <c r="DD1023" s="216"/>
      <c r="DE1023" s="216"/>
      <c r="DF1023" s="216"/>
      <c r="DG1023" s="216"/>
      <c r="DH1023" s="216"/>
      <c r="DI1023" s="216"/>
      <c r="DJ1023" s="216"/>
      <c r="DK1023" s="216"/>
    </row>
    <row r="1024" spans="1:115" s="50" customFormat="1" ht="24">
      <c r="A1024" s="55">
        <v>94</v>
      </c>
      <c r="C1024" s="221" t="s">
        <v>7797</v>
      </c>
      <c r="D1024" s="221" t="s">
        <v>7793</v>
      </c>
      <c r="E1024" s="218" t="s">
        <v>7798</v>
      </c>
      <c r="F1024" s="221" t="s">
        <v>7799</v>
      </c>
      <c r="G1024" s="222" t="s">
        <v>41</v>
      </c>
      <c r="H1024" s="283">
        <v>21835</v>
      </c>
      <c r="I1024" s="284">
        <v>0</v>
      </c>
      <c r="J1024" s="284">
        <v>0</v>
      </c>
      <c r="K1024" s="223">
        <v>42185</v>
      </c>
      <c r="L1024" s="221" t="s">
        <v>7800</v>
      </c>
      <c r="M1024" s="218"/>
      <c r="N1024" s="216"/>
      <c r="O1024" s="216"/>
      <c r="P1024" s="216"/>
      <c r="Q1024" s="216"/>
      <c r="R1024" s="216"/>
      <c r="S1024" s="216"/>
      <c r="T1024" s="216"/>
      <c r="U1024" s="216"/>
      <c r="V1024" s="216"/>
      <c r="W1024" s="216"/>
      <c r="X1024" s="216"/>
      <c r="Y1024" s="216"/>
      <c r="Z1024" s="216"/>
      <c r="AA1024" s="216"/>
      <c r="AB1024" s="216"/>
      <c r="AC1024" s="216"/>
      <c r="AD1024" s="216"/>
      <c r="AE1024" s="216"/>
      <c r="AF1024" s="216"/>
      <c r="AG1024" s="216"/>
      <c r="AH1024" s="216"/>
      <c r="AI1024" s="216"/>
      <c r="AJ1024" s="216"/>
      <c r="AK1024" s="216"/>
      <c r="AL1024" s="216"/>
      <c r="AM1024" s="216"/>
      <c r="AN1024" s="216"/>
      <c r="AO1024" s="216"/>
      <c r="AP1024" s="216"/>
      <c r="AQ1024" s="216"/>
      <c r="AR1024" s="216"/>
      <c r="AS1024" s="216"/>
      <c r="AT1024" s="216"/>
      <c r="AU1024" s="216"/>
      <c r="AV1024" s="216"/>
      <c r="AW1024" s="216"/>
      <c r="AX1024" s="216"/>
      <c r="AY1024" s="216"/>
      <c r="AZ1024" s="216"/>
      <c r="BA1024" s="216"/>
      <c r="BB1024" s="216"/>
      <c r="BC1024" s="216"/>
      <c r="BD1024" s="216"/>
      <c r="BE1024" s="216"/>
      <c r="BF1024" s="216"/>
      <c r="BG1024" s="216"/>
      <c r="BH1024" s="216"/>
      <c r="BI1024" s="216"/>
      <c r="BJ1024" s="216"/>
      <c r="BK1024" s="216"/>
      <c r="BL1024" s="216"/>
      <c r="BM1024" s="216"/>
      <c r="BN1024" s="216"/>
      <c r="BO1024" s="216"/>
      <c r="BP1024" s="216"/>
      <c r="BQ1024" s="216"/>
      <c r="BR1024" s="216"/>
      <c r="BS1024" s="216"/>
      <c r="BT1024" s="216"/>
      <c r="BU1024" s="216"/>
      <c r="BV1024" s="216"/>
      <c r="BW1024" s="216"/>
      <c r="BX1024" s="216"/>
      <c r="BY1024" s="216"/>
      <c r="BZ1024" s="216"/>
      <c r="CA1024" s="216"/>
      <c r="CB1024" s="216"/>
      <c r="CC1024" s="216"/>
      <c r="CD1024" s="216"/>
      <c r="CE1024" s="216"/>
      <c r="CF1024" s="216"/>
      <c r="CG1024" s="216"/>
      <c r="CH1024" s="216"/>
      <c r="CI1024" s="216"/>
      <c r="CJ1024" s="216"/>
      <c r="CK1024" s="216"/>
      <c r="CL1024" s="216"/>
      <c r="CM1024" s="216"/>
      <c r="CN1024" s="216"/>
      <c r="CO1024" s="216"/>
      <c r="CP1024" s="216"/>
      <c r="CQ1024" s="216"/>
      <c r="CR1024" s="216"/>
      <c r="CS1024" s="216"/>
      <c r="CT1024" s="216"/>
      <c r="CU1024" s="216"/>
      <c r="CV1024" s="216"/>
      <c r="CW1024" s="216"/>
      <c r="CX1024" s="216"/>
      <c r="CY1024" s="216"/>
      <c r="CZ1024" s="216"/>
      <c r="DA1024" s="216"/>
      <c r="DB1024" s="216"/>
      <c r="DC1024" s="216"/>
      <c r="DD1024" s="216"/>
      <c r="DE1024" s="216"/>
      <c r="DF1024" s="216"/>
      <c r="DG1024" s="216"/>
      <c r="DH1024" s="216"/>
      <c r="DI1024" s="216"/>
      <c r="DJ1024" s="216"/>
      <c r="DK1024" s="216"/>
    </row>
    <row r="1025" spans="1:115" s="50" customFormat="1" ht="24">
      <c r="A1025" s="232">
        <v>95</v>
      </c>
      <c r="C1025" s="221" t="s">
        <v>7801</v>
      </c>
      <c r="D1025" s="221" t="s">
        <v>7793</v>
      </c>
      <c r="E1025" s="221" t="s">
        <v>7802</v>
      </c>
      <c r="F1025" s="221" t="s">
        <v>7803</v>
      </c>
      <c r="G1025" s="222" t="s">
        <v>41</v>
      </c>
      <c r="H1025" s="283">
        <v>15323</v>
      </c>
      <c r="I1025" s="284">
        <v>0</v>
      </c>
      <c r="J1025" s="284">
        <v>0</v>
      </c>
      <c r="K1025" s="223">
        <v>42097</v>
      </c>
      <c r="L1025" s="221" t="s">
        <v>7804</v>
      </c>
      <c r="M1025" s="221"/>
      <c r="N1025" s="216"/>
      <c r="O1025" s="216"/>
      <c r="P1025" s="216"/>
      <c r="Q1025" s="216"/>
      <c r="R1025" s="216"/>
      <c r="S1025" s="216"/>
      <c r="T1025" s="216"/>
      <c r="U1025" s="216"/>
      <c r="V1025" s="216"/>
      <c r="W1025" s="216"/>
      <c r="X1025" s="216"/>
      <c r="Y1025" s="216"/>
      <c r="Z1025" s="216"/>
      <c r="AA1025" s="216"/>
      <c r="AB1025" s="216"/>
      <c r="AC1025" s="216"/>
      <c r="AD1025" s="216"/>
      <c r="AE1025" s="216"/>
      <c r="AF1025" s="216"/>
      <c r="AG1025" s="216"/>
      <c r="AH1025" s="216"/>
      <c r="AI1025" s="216"/>
      <c r="AJ1025" s="216"/>
      <c r="AK1025" s="216"/>
      <c r="AL1025" s="216"/>
      <c r="AM1025" s="216"/>
      <c r="AN1025" s="216"/>
      <c r="AO1025" s="216"/>
      <c r="AP1025" s="216"/>
      <c r="AQ1025" s="216"/>
      <c r="AR1025" s="216"/>
      <c r="AS1025" s="216"/>
      <c r="AT1025" s="216"/>
      <c r="AU1025" s="216"/>
      <c r="AV1025" s="216"/>
      <c r="AW1025" s="216"/>
      <c r="AX1025" s="216"/>
      <c r="AY1025" s="216"/>
      <c r="AZ1025" s="216"/>
      <c r="BA1025" s="216"/>
      <c r="BB1025" s="216"/>
      <c r="BC1025" s="216"/>
      <c r="BD1025" s="216"/>
      <c r="BE1025" s="216"/>
      <c r="BF1025" s="216"/>
      <c r="BG1025" s="216"/>
      <c r="BH1025" s="216"/>
      <c r="BI1025" s="216"/>
      <c r="BJ1025" s="216"/>
      <c r="BK1025" s="216"/>
      <c r="BL1025" s="216"/>
      <c r="BM1025" s="216"/>
      <c r="BN1025" s="216"/>
      <c r="BO1025" s="216"/>
      <c r="BP1025" s="216"/>
      <c r="BQ1025" s="216"/>
      <c r="BR1025" s="216"/>
      <c r="BS1025" s="216"/>
      <c r="BT1025" s="216"/>
      <c r="BU1025" s="216"/>
      <c r="BV1025" s="216"/>
      <c r="BW1025" s="216"/>
      <c r="BX1025" s="216"/>
      <c r="BY1025" s="216"/>
      <c r="BZ1025" s="216"/>
      <c r="CA1025" s="216"/>
      <c r="CB1025" s="216"/>
      <c r="CC1025" s="216"/>
      <c r="CD1025" s="216"/>
      <c r="CE1025" s="216"/>
      <c r="CF1025" s="216"/>
      <c r="CG1025" s="216"/>
      <c r="CH1025" s="216"/>
      <c r="CI1025" s="216"/>
      <c r="CJ1025" s="216"/>
      <c r="CK1025" s="216"/>
      <c r="CL1025" s="216"/>
      <c r="CM1025" s="216"/>
      <c r="CN1025" s="216"/>
      <c r="CO1025" s="216"/>
      <c r="CP1025" s="216"/>
      <c r="CQ1025" s="216"/>
      <c r="CR1025" s="216"/>
      <c r="CS1025" s="216"/>
      <c r="CT1025" s="216"/>
      <c r="CU1025" s="216"/>
      <c r="CV1025" s="216"/>
      <c r="CW1025" s="216"/>
      <c r="CX1025" s="216"/>
      <c r="CY1025" s="216"/>
      <c r="CZ1025" s="216"/>
      <c r="DA1025" s="216"/>
      <c r="DB1025" s="216"/>
      <c r="DC1025" s="216"/>
      <c r="DD1025" s="216"/>
      <c r="DE1025" s="216"/>
      <c r="DF1025" s="216"/>
      <c r="DG1025" s="216"/>
      <c r="DH1025" s="216"/>
      <c r="DI1025" s="216"/>
      <c r="DJ1025" s="216"/>
      <c r="DK1025" s="216"/>
    </row>
    <row r="1026" spans="1:115" s="50" customFormat="1" ht="24">
      <c r="A1026" s="55">
        <v>96</v>
      </c>
      <c r="C1026" s="221" t="s">
        <v>7805</v>
      </c>
      <c r="D1026" s="221" t="s">
        <v>7793</v>
      </c>
      <c r="E1026" s="221" t="s">
        <v>7806</v>
      </c>
      <c r="F1026" s="221" t="s">
        <v>7807</v>
      </c>
      <c r="G1026" s="222" t="s">
        <v>41</v>
      </c>
      <c r="H1026" s="283">
        <v>13050</v>
      </c>
      <c r="I1026" s="284">
        <v>0</v>
      </c>
      <c r="J1026" s="284">
        <v>0</v>
      </c>
      <c r="K1026" s="223">
        <v>42097</v>
      </c>
      <c r="L1026" s="221" t="s">
        <v>7808</v>
      </c>
      <c r="M1026" s="221"/>
      <c r="N1026" s="216"/>
      <c r="O1026" s="216"/>
      <c r="P1026" s="216"/>
      <c r="Q1026" s="216"/>
      <c r="R1026" s="216"/>
      <c r="S1026" s="216"/>
      <c r="T1026" s="216"/>
      <c r="U1026" s="216"/>
      <c r="V1026" s="216"/>
      <c r="W1026" s="216"/>
      <c r="X1026" s="216"/>
      <c r="Y1026" s="216"/>
      <c r="Z1026" s="216"/>
      <c r="AA1026" s="216"/>
      <c r="AB1026" s="216"/>
      <c r="AC1026" s="216"/>
      <c r="AD1026" s="216"/>
      <c r="AE1026" s="216"/>
      <c r="AF1026" s="216"/>
      <c r="AG1026" s="216"/>
      <c r="AH1026" s="216"/>
      <c r="AI1026" s="216"/>
      <c r="AJ1026" s="216"/>
      <c r="AK1026" s="216"/>
      <c r="AL1026" s="216"/>
      <c r="AM1026" s="216"/>
      <c r="AN1026" s="216"/>
      <c r="AO1026" s="216"/>
      <c r="AP1026" s="216"/>
      <c r="AQ1026" s="216"/>
      <c r="AR1026" s="216"/>
      <c r="AS1026" s="216"/>
      <c r="AT1026" s="216"/>
      <c r="AU1026" s="216"/>
      <c r="AV1026" s="216"/>
      <c r="AW1026" s="216"/>
      <c r="AX1026" s="216"/>
      <c r="AY1026" s="216"/>
      <c r="AZ1026" s="216"/>
      <c r="BA1026" s="216"/>
      <c r="BB1026" s="216"/>
      <c r="BC1026" s="216"/>
      <c r="BD1026" s="216"/>
      <c r="BE1026" s="216"/>
      <c r="BF1026" s="216"/>
      <c r="BG1026" s="216"/>
      <c r="BH1026" s="216"/>
      <c r="BI1026" s="216"/>
      <c r="BJ1026" s="216"/>
      <c r="BK1026" s="216"/>
      <c r="BL1026" s="216"/>
      <c r="BM1026" s="216"/>
      <c r="BN1026" s="216"/>
      <c r="BO1026" s="216"/>
      <c r="BP1026" s="216"/>
      <c r="BQ1026" s="216"/>
      <c r="BR1026" s="216"/>
      <c r="BS1026" s="216"/>
      <c r="BT1026" s="216"/>
      <c r="BU1026" s="216"/>
      <c r="BV1026" s="216"/>
      <c r="BW1026" s="216"/>
      <c r="BX1026" s="216"/>
      <c r="BY1026" s="216"/>
      <c r="BZ1026" s="216"/>
      <c r="CA1026" s="216"/>
      <c r="CB1026" s="216"/>
      <c r="CC1026" s="216"/>
      <c r="CD1026" s="216"/>
      <c r="CE1026" s="216"/>
      <c r="CF1026" s="216"/>
      <c r="CG1026" s="216"/>
      <c r="CH1026" s="216"/>
      <c r="CI1026" s="216"/>
      <c r="CJ1026" s="216"/>
      <c r="CK1026" s="216"/>
      <c r="CL1026" s="216"/>
      <c r="CM1026" s="216"/>
      <c r="CN1026" s="216"/>
      <c r="CO1026" s="216"/>
      <c r="CP1026" s="216"/>
      <c r="CQ1026" s="216"/>
      <c r="CR1026" s="216"/>
      <c r="CS1026" s="216"/>
      <c r="CT1026" s="216"/>
      <c r="CU1026" s="216"/>
      <c r="CV1026" s="216"/>
      <c r="CW1026" s="216"/>
      <c r="CX1026" s="216"/>
      <c r="CY1026" s="216"/>
      <c r="CZ1026" s="216"/>
      <c r="DA1026" s="216"/>
      <c r="DB1026" s="216"/>
      <c r="DC1026" s="216"/>
      <c r="DD1026" s="216"/>
      <c r="DE1026" s="216"/>
      <c r="DF1026" s="216"/>
      <c r="DG1026" s="216"/>
      <c r="DH1026" s="216"/>
      <c r="DI1026" s="216"/>
      <c r="DJ1026" s="216"/>
      <c r="DK1026" s="216"/>
    </row>
    <row r="1027" spans="1:115" s="50" customFormat="1" ht="24">
      <c r="A1027" s="232">
        <v>97</v>
      </c>
      <c r="C1027" s="221" t="s">
        <v>7809</v>
      </c>
      <c r="D1027" s="221" t="s">
        <v>7793</v>
      </c>
      <c r="E1027" s="218" t="s">
        <v>7810</v>
      </c>
      <c r="F1027" s="218" t="s">
        <v>7811</v>
      </c>
      <c r="G1027" s="222" t="s">
        <v>41</v>
      </c>
      <c r="H1027" s="283">
        <v>5000</v>
      </c>
      <c r="I1027" s="285">
        <v>0</v>
      </c>
      <c r="J1027" s="285">
        <v>0</v>
      </c>
      <c r="K1027" s="223">
        <v>42185</v>
      </c>
      <c r="L1027" s="221" t="s">
        <v>7812</v>
      </c>
      <c r="M1027" s="218"/>
      <c r="N1027" s="216"/>
      <c r="O1027" s="216"/>
      <c r="P1027" s="216"/>
      <c r="Q1027" s="216"/>
      <c r="R1027" s="216"/>
      <c r="S1027" s="216"/>
      <c r="T1027" s="216"/>
      <c r="U1027" s="216"/>
      <c r="V1027" s="216"/>
      <c r="W1027" s="216"/>
      <c r="X1027" s="216"/>
      <c r="Y1027" s="216"/>
      <c r="Z1027" s="216"/>
      <c r="AA1027" s="216"/>
      <c r="AB1027" s="216"/>
      <c r="AC1027" s="216"/>
      <c r="AD1027" s="216"/>
      <c r="AE1027" s="216"/>
      <c r="AF1027" s="216"/>
      <c r="AG1027" s="216"/>
      <c r="AH1027" s="216"/>
      <c r="AI1027" s="216"/>
      <c r="AJ1027" s="216"/>
      <c r="AK1027" s="216"/>
      <c r="AL1027" s="216"/>
      <c r="AM1027" s="216"/>
      <c r="AN1027" s="216"/>
      <c r="AO1027" s="216"/>
      <c r="AP1027" s="216"/>
      <c r="AQ1027" s="216"/>
      <c r="AR1027" s="216"/>
      <c r="AS1027" s="216"/>
      <c r="AT1027" s="216"/>
      <c r="AU1027" s="216"/>
      <c r="AV1027" s="216"/>
      <c r="AW1027" s="216"/>
      <c r="AX1027" s="216"/>
      <c r="AY1027" s="216"/>
      <c r="AZ1027" s="216"/>
      <c r="BA1027" s="216"/>
      <c r="BB1027" s="216"/>
      <c r="BC1027" s="216"/>
      <c r="BD1027" s="216"/>
      <c r="BE1027" s="216"/>
      <c r="BF1027" s="216"/>
      <c r="BG1027" s="216"/>
      <c r="BH1027" s="216"/>
      <c r="BI1027" s="216"/>
      <c r="BJ1027" s="216"/>
      <c r="BK1027" s="216"/>
      <c r="BL1027" s="216"/>
      <c r="BM1027" s="216"/>
      <c r="BN1027" s="216"/>
      <c r="BO1027" s="216"/>
      <c r="BP1027" s="216"/>
      <c r="BQ1027" s="216"/>
      <c r="BR1027" s="216"/>
      <c r="BS1027" s="216"/>
      <c r="BT1027" s="216"/>
      <c r="BU1027" s="216"/>
      <c r="BV1027" s="216"/>
      <c r="BW1027" s="216"/>
      <c r="BX1027" s="216"/>
      <c r="BY1027" s="216"/>
      <c r="BZ1027" s="216"/>
      <c r="CA1027" s="216"/>
      <c r="CB1027" s="216"/>
      <c r="CC1027" s="216"/>
      <c r="CD1027" s="216"/>
      <c r="CE1027" s="216"/>
      <c r="CF1027" s="216"/>
      <c r="CG1027" s="216"/>
      <c r="CH1027" s="216"/>
      <c r="CI1027" s="216"/>
      <c r="CJ1027" s="216"/>
      <c r="CK1027" s="216"/>
      <c r="CL1027" s="216"/>
      <c r="CM1027" s="216"/>
      <c r="CN1027" s="216"/>
      <c r="CO1027" s="216"/>
      <c r="CP1027" s="216"/>
      <c r="CQ1027" s="216"/>
      <c r="CR1027" s="216"/>
      <c r="CS1027" s="216"/>
      <c r="CT1027" s="216"/>
      <c r="CU1027" s="216"/>
      <c r="CV1027" s="216"/>
      <c r="CW1027" s="216"/>
      <c r="CX1027" s="216"/>
      <c r="CY1027" s="216"/>
      <c r="CZ1027" s="216"/>
      <c r="DA1027" s="216"/>
      <c r="DB1027" s="216"/>
      <c r="DC1027" s="216"/>
      <c r="DD1027" s="216"/>
      <c r="DE1027" s="216"/>
      <c r="DF1027" s="216"/>
      <c r="DG1027" s="216"/>
      <c r="DH1027" s="216"/>
      <c r="DI1027" s="216"/>
      <c r="DJ1027" s="216"/>
      <c r="DK1027" s="216"/>
    </row>
    <row r="1028" spans="1:115" s="50" customFormat="1" ht="24">
      <c r="A1028" s="55">
        <v>98</v>
      </c>
      <c r="C1028" s="221" t="s">
        <v>7813</v>
      </c>
      <c r="D1028" s="221" t="s">
        <v>7793</v>
      </c>
      <c r="E1028" s="218" t="s">
        <v>7814</v>
      </c>
      <c r="F1028" s="218" t="s">
        <v>7815</v>
      </c>
      <c r="G1028" s="222" t="s">
        <v>41</v>
      </c>
      <c r="H1028" s="283">
        <v>5000</v>
      </c>
      <c r="I1028" s="285">
        <v>0</v>
      </c>
      <c r="J1028" s="285">
        <v>0</v>
      </c>
      <c r="K1028" s="223">
        <v>42097</v>
      </c>
      <c r="L1028" s="221" t="s">
        <v>7816</v>
      </c>
      <c r="M1028" s="218"/>
      <c r="N1028" s="216"/>
      <c r="O1028" s="216"/>
      <c r="P1028" s="216"/>
      <c r="Q1028" s="216"/>
      <c r="R1028" s="216"/>
      <c r="S1028" s="216"/>
      <c r="T1028" s="216"/>
      <c r="U1028" s="216"/>
      <c r="V1028" s="216"/>
      <c r="W1028" s="216"/>
      <c r="X1028" s="216"/>
      <c r="Y1028" s="216"/>
      <c r="Z1028" s="216"/>
      <c r="AA1028" s="216"/>
      <c r="AB1028" s="216"/>
      <c r="AC1028" s="216"/>
      <c r="AD1028" s="216"/>
      <c r="AE1028" s="216"/>
      <c r="AF1028" s="216"/>
      <c r="AG1028" s="216"/>
      <c r="AH1028" s="216"/>
      <c r="AI1028" s="216"/>
      <c r="AJ1028" s="216"/>
      <c r="AK1028" s="216"/>
      <c r="AL1028" s="216"/>
      <c r="AM1028" s="216"/>
      <c r="AN1028" s="216"/>
      <c r="AO1028" s="216"/>
      <c r="AP1028" s="216"/>
      <c r="AQ1028" s="216"/>
      <c r="AR1028" s="216"/>
      <c r="AS1028" s="216"/>
      <c r="AT1028" s="216"/>
      <c r="AU1028" s="216"/>
      <c r="AV1028" s="216"/>
      <c r="AW1028" s="216"/>
      <c r="AX1028" s="216"/>
      <c r="AY1028" s="216"/>
      <c r="AZ1028" s="216"/>
      <c r="BA1028" s="216"/>
      <c r="BB1028" s="216"/>
      <c r="BC1028" s="216"/>
      <c r="BD1028" s="216"/>
      <c r="BE1028" s="216"/>
      <c r="BF1028" s="216"/>
      <c r="BG1028" s="216"/>
      <c r="BH1028" s="216"/>
      <c r="BI1028" s="216"/>
      <c r="BJ1028" s="216"/>
      <c r="BK1028" s="216"/>
      <c r="BL1028" s="216"/>
      <c r="BM1028" s="216"/>
      <c r="BN1028" s="216"/>
      <c r="BO1028" s="216"/>
      <c r="BP1028" s="216"/>
      <c r="BQ1028" s="216"/>
      <c r="BR1028" s="216"/>
      <c r="BS1028" s="216"/>
      <c r="BT1028" s="216"/>
      <c r="BU1028" s="216"/>
      <c r="BV1028" s="216"/>
      <c r="BW1028" s="216"/>
      <c r="BX1028" s="216"/>
      <c r="BY1028" s="216"/>
      <c r="BZ1028" s="216"/>
      <c r="CA1028" s="216"/>
      <c r="CB1028" s="216"/>
      <c r="CC1028" s="216"/>
      <c r="CD1028" s="216"/>
      <c r="CE1028" s="216"/>
      <c r="CF1028" s="216"/>
      <c r="CG1028" s="216"/>
      <c r="CH1028" s="216"/>
      <c r="CI1028" s="216"/>
      <c r="CJ1028" s="216"/>
      <c r="CK1028" s="216"/>
      <c r="CL1028" s="216"/>
      <c r="CM1028" s="216"/>
      <c r="CN1028" s="216"/>
      <c r="CO1028" s="216"/>
      <c r="CP1028" s="216"/>
      <c r="CQ1028" s="216"/>
      <c r="CR1028" s="216"/>
      <c r="CS1028" s="216"/>
      <c r="CT1028" s="216"/>
      <c r="CU1028" s="216"/>
      <c r="CV1028" s="216"/>
      <c r="CW1028" s="216"/>
      <c r="CX1028" s="216"/>
      <c r="CY1028" s="216"/>
      <c r="CZ1028" s="216"/>
      <c r="DA1028" s="216"/>
      <c r="DB1028" s="216"/>
      <c r="DC1028" s="216"/>
      <c r="DD1028" s="216"/>
      <c r="DE1028" s="216"/>
      <c r="DF1028" s="216"/>
      <c r="DG1028" s="216"/>
      <c r="DH1028" s="216"/>
      <c r="DI1028" s="216"/>
      <c r="DJ1028" s="216"/>
      <c r="DK1028" s="216"/>
    </row>
    <row r="1029" spans="1:115" s="50" customFormat="1" ht="24">
      <c r="A1029" s="232">
        <v>99</v>
      </c>
      <c r="C1029" s="221" t="s">
        <v>7817</v>
      </c>
      <c r="D1029" s="221" t="s">
        <v>7818</v>
      </c>
      <c r="E1029" s="221" t="s">
        <v>7819</v>
      </c>
      <c r="F1029" s="221" t="s">
        <v>7820</v>
      </c>
      <c r="G1029" s="222" t="s">
        <v>41</v>
      </c>
      <c r="H1029" s="283">
        <v>500</v>
      </c>
      <c r="I1029" s="284">
        <v>0</v>
      </c>
      <c r="J1029" s="284">
        <v>0</v>
      </c>
      <c r="K1029" s="223">
        <v>42460</v>
      </c>
      <c r="L1029" s="221" t="s">
        <v>7821</v>
      </c>
      <c r="M1029" s="221"/>
      <c r="N1029" s="216"/>
      <c r="O1029" s="216"/>
      <c r="P1029" s="216"/>
      <c r="Q1029" s="216"/>
      <c r="R1029" s="216"/>
      <c r="S1029" s="216"/>
      <c r="T1029" s="216"/>
      <c r="U1029" s="216"/>
      <c r="V1029" s="216"/>
      <c r="W1029" s="216"/>
      <c r="X1029" s="216"/>
      <c r="Y1029" s="216"/>
      <c r="Z1029" s="216"/>
      <c r="AA1029" s="216"/>
      <c r="AB1029" s="216"/>
      <c r="AC1029" s="216"/>
      <c r="AD1029" s="216"/>
      <c r="AE1029" s="216"/>
      <c r="AF1029" s="216"/>
      <c r="AG1029" s="216"/>
      <c r="AH1029" s="216"/>
      <c r="AI1029" s="216"/>
      <c r="AJ1029" s="216"/>
      <c r="AK1029" s="216"/>
      <c r="AL1029" s="216"/>
      <c r="AM1029" s="216"/>
      <c r="AN1029" s="216"/>
      <c r="AO1029" s="216"/>
      <c r="AP1029" s="216"/>
      <c r="AQ1029" s="216"/>
      <c r="AR1029" s="216"/>
      <c r="AS1029" s="216"/>
      <c r="AT1029" s="216"/>
      <c r="AU1029" s="216"/>
      <c r="AV1029" s="216"/>
      <c r="AW1029" s="216"/>
      <c r="AX1029" s="216"/>
      <c r="AY1029" s="216"/>
      <c r="AZ1029" s="216"/>
      <c r="BA1029" s="216"/>
      <c r="BB1029" s="216"/>
      <c r="BC1029" s="216"/>
      <c r="BD1029" s="216"/>
      <c r="BE1029" s="216"/>
      <c r="BF1029" s="216"/>
      <c r="BG1029" s="216"/>
      <c r="BH1029" s="216"/>
      <c r="BI1029" s="216"/>
      <c r="BJ1029" s="216"/>
      <c r="BK1029" s="216"/>
      <c r="BL1029" s="216"/>
      <c r="BM1029" s="216"/>
      <c r="BN1029" s="216"/>
      <c r="BO1029" s="216"/>
      <c r="BP1029" s="216"/>
      <c r="BQ1029" s="216"/>
      <c r="BR1029" s="216"/>
      <c r="BS1029" s="216"/>
      <c r="BT1029" s="216"/>
      <c r="BU1029" s="216"/>
      <c r="BV1029" s="216"/>
      <c r="BW1029" s="216"/>
      <c r="BX1029" s="216"/>
      <c r="BY1029" s="216"/>
      <c r="BZ1029" s="216"/>
      <c r="CA1029" s="216"/>
      <c r="CB1029" s="216"/>
      <c r="CC1029" s="216"/>
      <c r="CD1029" s="216"/>
      <c r="CE1029" s="216"/>
      <c r="CF1029" s="216"/>
      <c r="CG1029" s="216"/>
      <c r="CH1029" s="216"/>
      <c r="CI1029" s="216"/>
      <c r="CJ1029" s="216"/>
      <c r="CK1029" s="216"/>
      <c r="CL1029" s="216"/>
      <c r="CM1029" s="216"/>
      <c r="CN1029" s="216"/>
      <c r="CO1029" s="216"/>
      <c r="CP1029" s="216"/>
      <c r="CQ1029" s="216"/>
      <c r="CR1029" s="216"/>
      <c r="CS1029" s="216"/>
      <c r="CT1029" s="216"/>
      <c r="CU1029" s="216"/>
      <c r="CV1029" s="216"/>
      <c r="CW1029" s="216"/>
      <c r="CX1029" s="216"/>
      <c r="CY1029" s="216"/>
      <c r="CZ1029" s="216"/>
      <c r="DA1029" s="216"/>
      <c r="DB1029" s="216"/>
      <c r="DC1029" s="216"/>
      <c r="DD1029" s="216"/>
      <c r="DE1029" s="216"/>
      <c r="DF1029" s="216"/>
      <c r="DG1029" s="216"/>
      <c r="DH1029" s="216"/>
      <c r="DI1029" s="216"/>
      <c r="DJ1029" s="216"/>
      <c r="DK1029" s="216"/>
    </row>
    <row r="1030" spans="1:115" s="50" customFormat="1" ht="24">
      <c r="A1030" s="55">
        <v>100</v>
      </c>
      <c r="C1030" s="221" t="s">
        <v>7822</v>
      </c>
      <c r="D1030" s="221" t="s">
        <v>7818</v>
      </c>
      <c r="E1030" s="221" t="s">
        <v>7823</v>
      </c>
      <c r="F1030" s="221" t="s">
        <v>7824</v>
      </c>
      <c r="G1030" s="222" t="s">
        <v>41</v>
      </c>
      <c r="H1030" s="283">
        <v>200</v>
      </c>
      <c r="I1030" s="284">
        <v>0</v>
      </c>
      <c r="J1030" s="284">
        <v>0</v>
      </c>
      <c r="K1030" s="223">
        <v>42293</v>
      </c>
      <c r="L1030" s="221" t="s">
        <v>7825</v>
      </c>
      <c r="M1030" s="221"/>
      <c r="N1030" s="216"/>
      <c r="O1030" s="216"/>
      <c r="P1030" s="216"/>
      <c r="Q1030" s="216"/>
      <c r="R1030" s="216"/>
      <c r="S1030" s="216"/>
      <c r="T1030" s="216"/>
      <c r="U1030" s="216"/>
      <c r="V1030" s="216"/>
      <c r="W1030" s="216"/>
      <c r="X1030" s="216"/>
      <c r="Y1030" s="216"/>
      <c r="Z1030" s="216"/>
      <c r="AA1030" s="216"/>
      <c r="AB1030" s="216"/>
      <c r="AC1030" s="216"/>
      <c r="AD1030" s="216"/>
      <c r="AE1030" s="216"/>
      <c r="AF1030" s="216"/>
      <c r="AG1030" s="216"/>
      <c r="AH1030" s="216"/>
      <c r="AI1030" s="216"/>
      <c r="AJ1030" s="216"/>
      <c r="AK1030" s="216"/>
      <c r="AL1030" s="216"/>
      <c r="AM1030" s="216"/>
      <c r="AN1030" s="216"/>
      <c r="AO1030" s="216"/>
      <c r="AP1030" s="216"/>
      <c r="AQ1030" s="216"/>
      <c r="AR1030" s="216"/>
      <c r="AS1030" s="216"/>
      <c r="AT1030" s="216"/>
      <c r="AU1030" s="216"/>
      <c r="AV1030" s="216"/>
      <c r="AW1030" s="216"/>
      <c r="AX1030" s="216"/>
      <c r="AY1030" s="216"/>
      <c r="AZ1030" s="216"/>
      <c r="BA1030" s="216"/>
      <c r="BB1030" s="216"/>
      <c r="BC1030" s="216"/>
      <c r="BD1030" s="216"/>
      <c r="BE1030" s="216"/>
      <c r="BF1030" s="216"/>
      <c r="BG1030" s="216"/>
      <c r="BH1030" s="216"/>
      <c r="BI1030" s="216"/>
      <c r="BJ1030" s="216"/>
      <c r="BK1030" s="216"/>
      <c r="BL1030" s="216"/>
      <c r="BM1030" s="216"/>
      <c r="BN1030" s="216"/>
      <c r="BO1030" s="216"/>
      <c r="BP1030" s="216"/>
      <c r="BQ1030" s="216"/>
      <c r="BR1030" s="216"/>
      <c r="BS1030" s="216"/>
      <c r="BT1030" s="216"/>
      <c r="BU1030" s="216"/>
      <c r="BV1030" s="216"/>
      <c r="BW1030" s="216"/>
      <c r="BX1030" s="216"/>
      <c r="BY1030" s="216"/>
      <c r="BZ1030" s="216"/>
      <c r="CA1030" s="216"/>
      <c r="CB1030" s="216"/>
      <c r="CC1030" s="216"/>
      <c r="CD1030" s="216"/>
      <c r="CE1030" s="216"/>
      <c r="CF1030" s="216"/>
      <c r="CG1030" s="216"/>
      <c r="CH1030" s="216"/>
      <c r="CI1030" s="216"/>
      <c r="CJ1030" s="216"/>
      <c r="CK1030" s="216"/>
      <c r="CL1030" s="216"/>
      <c r="CM1030" s="216"/>
      <c r="CN1030" s="216"/>
      <c r="CO1030" s="216"/>
      <c r="CP1030" s="216"/>
      <c r="CQ1030" s="216"/>
      <c r="CR1030" s="216"/>
      <c r="CS1030" s="216"/>
      <c r="CT1030" s="216"/>
      <c r="CU1030" s="216"/>
      <c r="CV1030" s="216"/>
      <c r="CW1030" s="216"/>
      <c r="CX1030" s="216"/>
      <c r="CY1030" s="216"/>
      <c r="CZ1030" s="216"/>
      <c r="DA1030" s="216"/>
      <c r="DB1030" s="216"/>
      <c r="DC1030" s="216"/>
      <c r="DD1030" s="216"/>
      <c r="DE1030" s="216"/>
      <c r="DF1030" s="216"/>
      <c r="DG1030" s="216"/>
      <c r="DH1030" s="216"/>
      <c r="DI1030" s="216"/>
      <c r="DJ1030" s="216"/>
      <c r="DK1030" s="216"/>
    </row>
    <row r="1031" spans="1:115" s="50" customFormat="1" ht="24">
      <c r="A1031" s="232">
        <v>101</v>
      </c>
      <c r="C1031" s="221" t="s">
        <v>7826</v>
      </c>
      <c r="D1031" s="221" t="s">
        <v>7818</v>
      </c>
      <c r="E1031" s="221" t="s">
        <v>7827</v>
      </c>
      <c r="F1031" s="221" t="s">
        <v>7828</v>
      </c>
      <c r="G1031" s="222" t="s">
        <v>41</v>
      </c>
      <c r="H1031" s="283">
        <v>350</v>
      </c>
      <c r="I1031" s="284">
        <v>0</v>
      </c>
      <c r="J1031" s="284">
        <v>0</v>
      </c>
      <c r="K1031" s="223">
        <v>42460</v>
      </c>
      <c r="L1031" s="221" t="s">
        <v>7829</v>
      </c>
      <c r="M1031" s="221"/>
      <c r="N1031" s="216"/>
      <c r="O1031" s="216"/>
      <c r="P1031" s="216"/>
      <c r="Q1031" s="216"/>
      <c r="R1031" s="216"/>
      <c r="S1031" s="216"/>
      <c r="T1031" s="216"/>
      <c r="U1031" s="216"/>
      <c r="V1031" s="216"/>
      <c r="W1031" s="216"/>
      <c r="X1031" s="216"/>
      <c r="Y1031" s="216"/>
      <c r="Z1031" s="216"/>
      <c r="AA1031" s="216"/>
      <c r="AB1031" s="216"/>
      <c r="AC1031" s="216"/>
      <c r="AD1031" s="216"/>
      <c r="AE1031" s="216"/>
      <c r="AF1031" s="216"/>
      <c r="AG1031" s="216"/>
      <c r="AH1031" s="216"/>
      <c r="AI1031" s="216"/>
      <c r="AJ1031" s="216"/>
      <c r="AK1031" s="216"/>
      <c r="AL1031" s="216"/>
      <c r="AM1031" s="216"/>
      <c r="AN1031" s="216"/>
      <c r="AO1031" s="216"/>
      <c r="AP1031" s="216"/>
      <c r="AQ1031" s="216"/>
      <c r="AR1031" s="216"/>
      <c r="AS1031" s="216"/>
      <c r="AT1031" s="216"/>
      <c r="AU1031" s="216"/>
      <c r="AV1031" s="216"/>
      <c r="AW1031" s="216"/>
      <c r="AX1031" s="216"/>
      <c r="AY1031" s="216"/>
      <c r="AZ1031" s="216"/>
      <c r="BA1031" s="216"/>
      <c r="BB1031" s="216"/>
      <c r="BC1031" s="216"/>
      <c r="BD1031" s="216"/>
      <c r="BE1031" s="216"/>
      <c r="BF1031" s="216"/>
      <c r="BG1031" s="216"/>
      <c r="BH1031" s="216"/>
      <c r="BI1031" s="216"/>
      <c r="BJ1031" s="216"/>
      <c r="BK1031" s="216"/>
      <c r="BL1031" s="216"/>
      <c r="BM1031" s="216"/>
      <c r="BN1031" s="216"/>
      <c r="BO1031" s="216"/>
      <c r="BP1031" s="216"/>
      <c r="BQ1031" s="216"/>
      <c r="BR1031" s="216"/>
      <c r="BS1031" s="216"/>
      <c r="BT1031" s="216"/>
      <c r="BU1031" s="216"/>
      <c r="BV1031" s="216"/>
      <c r="BW1031" s="216"/>
      <c r="BX1031" s="216"/>
      <c r="BY1031" s="216"/>
      <c r="BZ1031" s="216"/>
      <c r="CA1031" s="216"/>
      <c r="CB1031" s="216"/>
      <c r="CC1031" s="216"/>
      <c r="CD1031" s="216"/>
      <c r="CE1031" s="216"/>
      <c r="CF1031" s="216"/>
      <c r="CG1031" s="216"/>
      <c r="CH1031" s="216"/>
      <c r="CI1031" s="216"/>
      <c r="CJ1031" s="216"/>
      <c r="CK1031" s="216"/>
      <c r="CL1031" s="216"/>
      <c r="CM1031" s="216"/>
      <c r="CN1031" s="216"/>
      <c r="CO1031" s="216"/>
      <c r="CP1031" s="216"/>
      <c r="CQ1031" s="216"/>
      <c r="CR1031" s="216"/>
      <c r="CS1031" s="216"/>
      <c r="CT1031" s="216"/>
      <c r="CU1031" s="216"/>
      <c r="CV1031" s="216"/>
      <c r="CW1031" s="216"/>
      <c r="CX1031" s="216"/>
      <c r="CY1031" s="216"/>
      <c r="CZ1031" s="216"/>
      <c r="DA1031" s="216"/>
      <c r="DB1031" s="216"/>
      <c r="DC1031" s="216"/>
      <c r="DD1031" s="216"/>
      <c r="DE1031" s="216"/>
      <c r="DF1031" s="216"/>
      <c r="DG1031" s="216"/>
      <c r="DH1031" s="216"/>
      <c r="DI1031" s="216"/>
      <c r="DJ1031" s="216"/>
      <c r="DK1031" s="216"/>
    </row>
    <row r="1032" spans="1:115" s="50" customFormat="1" ht="24">
      <c r="A1032" s="55">
        <v>102</v>
      </c>
      <c r="C1032" s="221" t="s">
        <v>7826</v>
      </c>
      <c r="D1032" s="221" t="s">
        <v>7818</v>
      </c>
      <c r="E1032" s="218" t="s">
        <v>7830</v>
      </c>
      <c r="F1032" s="218" t="s">
        <v>7831</v>
      </c>
      <c r="G1032" s="222" t="s">
        <v>41</v>
      </c>
      <c r="H1032" s="283">
        <v>2000</v>
      </c>
      <c r="I1032" s="285">
        <v>0</v>
      </c>
      <c r="J1032" s="285">
        <v>0</v>
      </c>
      <c r="K1032" s="223">
        <v>42460</v>
      </c>
      <c r="L1032" s="221" t="s">
        <v>7832</v>
      </c>
      <c r="M1032" s="218"/>
      <c r="N1032" s="216"/>
      <c r="O1032" s="216"/>
      <c r="P1032" s="216"/>
      <c r="Q1032" s="216"/>
      <c r="R1032" s="216"/>
      <c r="S1032" s="216"/>
      <c r="T1032" s="216"/>
      <c r="U1032" s="216"/>
      <c r="V1032" s="216"/>
      <c r="W1032" s="216"/>
      <c r="X1032" s="216"/>
      <c r="Y1032" s="216"/>
      <c r="Z1032" s="216"/>
      <c r="AA1032" s="216"/>
      <c r="AB1032" s="216"/>
      <c r="AC1032" s="216"/>
      <c r="AD1032" s="216"/>
      <c r="AE1032" s="216"/>
      <c r="AF1032" s="216"/>
      <c r="AG1032" s="216"/>
      <c r="AH1032" s="216"/>
      <c r="AI1032" s="216"/>
      <c r="AJ1032" s="216"/>
      <c r="AK1032" s="216"/>
      <c r="AL1032" s="216"/>
      <c r="AM1032" s="216"/>
      <c r="AN1032" s="216"/>
      <c r="AO1032" s="216"/>
      <c r="AP1032" s="216"/>
      <c r="AQ1032" s="216"/>
      <c r="AR1032" s="216"/>
      <c r="AS1032" s="216"/>
      <c r="AT1032" s="216"/>
      <c r="AU1032" s="216"/>
      <c r="AV1032" s="216"/>
      <c r="AW1032" s="216"/>
      <c r="AX1032" s="216"/>
      <c r="AY1032" s="216"/>
      <c r="AZ1032" s="216"/>
      <c r="BA1032" s="216"/>
      <c r="BB1032" s="216"/>
      <c r="BC1032" s="216"/>
      <c r="BD1032" s="216"/>
      <c r="BE1032" s="216"/>
      <c r="BF1032" s="216"/>
      <c r="BG1032" s="216"/>
      <c r="BH1032" s="216"/>
      <c r="BI1032" s="216"/>
      <c r="BJ1032" s="216"/>
      <c r="BK1032" s="216"/>
      <c r="BL1032" s="216"/>
      <c r="BM1032" s="216"/>
      <c r="BN1032" s="216"/>
      <c r="BO1032" s="216"/>
      <c r="BP1032" s="216"/>
      <c r="BQ1032" s="216"/>
      <c r="BR1032" s="216"/>
      <c r="BS1032" s="216"/>
      <c r="BT1032" s="216"/>
      <c r="BU1032" s="216"/>
      <c r="BV1032" s="216"/>
      <c r="BW1032" s="216"/>
      <c r="BX1032" s="216"/>
      <c r="BY1032" s="216"/>
      <c r="BZ1032" s="216"/>
      <c r="CA1032" s="216"/>
      <c r="CB1032" s="216"/>
      <c r="CC1032" s="216"/>
      <c r="CD1032" s="216"/>
      <c r="CE1032" s="216"/>
      <c r="CF1032" s="216"/>
      <c r="CG1032" s="216"/>
      <c r="CH1032" s="216"/>
      <c r="CI1032" s="216"/>
      <c r="CJ1032" s="216"/>
      <c r="CK1032" s="216"/>
      <c r="CL1032" s="216"/>
      <c r="CM1032" s="216"/>
      <c r="CN1032" s="216"/>
      <c r="CO1032" s="216"/>
      <c r="CP1032" s="216"/>
      <c r="CQ1032" s="216"/>
      <c r="CR1032" s="216"/>
      <c r="CS1032" s="216"/>
      <c r="CT1032" s="216"/>
      <c r="CU1032" s="216"/>
      <c r="CV1032" s="216"/>
      <c r="CW1032" s="216"/>
      <c r="CX1032" s="216"/>
      <c r="CY1032" s="216"/>
      <c r="CZ1032" s="216"/>
      <c r="DA1032" s="216"/>
      <c r="DB1032" s="216"/>
      <c r="DC1032" s="216"/>
      <c r="DD1032" s="216"/>
      <c r="DE1032" s="216"/>
      <c r="DF1032" s="216"/>
      <c r="DG1032" s="216"/>
      <c r="DH1032" s="216"/>
      <c r="DI1032" s="216"/>
      <c r="DJ1032" s="216"/>
      <c r="DK1032" s="216"/>
    </row>
    <row r="1033" spans="1:115" s="50" customFormat="1" ht="24">
      <c r="A1033" s="232">
        <v>103</v>
      </c>
      <c r="C1033" s="221" t="s">
        <v>7833</v>
      </c>
      <c r="D1033" s="221" t="s">
        <v>7818</v>
      </c>
      <c r="E1033" s="218" t="s">
        <v>7834</v>
      </c>
      <c r="F1033" s="218" t="s">
        <v>7835</v>
      </c>
      <c r="G1033" s="222" t="s">
        <v>41</v>
      </c>
      <c r="H1033" s="283">
        <v>5000</v>
      </c>
      <c r="I1033" s="285">
        <v>0</v>
      </c>
      <c r="J1033" s="285">
        <v>0</v>
      </c>
      <c r="K1033" s="223">
        <v>42460</v>
      </c>
      <c r="L1033" s="221" t="s">
        <v>7836</v>
      </c>
      <c r="M1033" s="218"/>
      <c r="N1033" s="216"/>
      <c r="O1033" s="216"/>
      <c r="P1033" s="216"/>
      <c r="Q1033" s="216"/>
      <c r="R1033" s="216"/>
      <c r="S1033" s="216"/>
      <c r="T1033" s="216"/>
      <c r="U1033" s="216"/>
      <c r="V1033" s="216"/>
      <c r="W1033" s="216"/>
      <c r="X1033" s="216"/>
      <c r="Y1033" s="216"/>
      <c r="Z1033" s="216"/>
      <c r="AA1033" s="216"/>
      <c r="AB1033" s="216"/>
      <c r="AC1033" s="216"/>
      <c r="AD1033" s="216"/>
      <c r="AE1033" s="216"/>
      <c r="AF1033" s="216"/>
      <c r="AG1033" s="216"/>
      <c r="AH1033" s="216"/>
      <c r="AI1033" s="216"/>
      <c r="AJ1033" s="216"/>
      <c r="AK1033" s="216"/>
      <c r="AL1033" s="216"/>
      <c r="AM1033" s="216"/>
      <c r="AN1033" s="216"/>
      <c r="AO1033" s="216"/>
      <c r="AP1033" s="216"/>
      <c r="AQ1033" s="216"/>
      <c r="AR1033" s="216"/>
      <c r="AS1033" s="216"/>
      <c r="AT1033" s="216"/>
      <c r="AU1033" s="216"/>
      <c r="AV1033" s="216"/>
      <c r="AW1033" s="216"/>
      <c r="AX1033" s="216"/>
      <c r="AY1033" s="216"/>
      <c r="AZ1033" s="216"/>
      <c r="BA1033" s="216"/>
      <c r="BB1033" s="216"/>
      <c r="BC1033" s="216"/>
      <c r="BD1033" s="216"/>
      <c r="BE1033" s="216"/>
      <c r="BF1033" s="216"/>
      <c r="BG1033" s="216"/>
      <c r="BH1033" s="216"/>
      <c r="BI1033" s="216"/>
      <c r="BJ1033" s="216"/>
      <c r="BK1033" s="216"/>
      <c r="BL1033" s="216"/>
      <c r="BM1033" s="216"/>
      <c r="BN1033" s="216"/>
      <c r="BO1033" s="216"/>
      <c r="BP1033" s="216"/>
      <c r="BQ1033" s="216"/>
      <c r="BR1033" s="216"/>
      <c r="BS1033" s="216"/>
      <c r="BT1033" s="216"/>
      <c r="BU1033" s="216"/>
      <c r="BV1033" s="216"/>
      <c r="BW1033" s="216"/>
      <c r="BX1033" s="216"/>
      <c r="BY1033" s="216"/>
      <c r="BZ1033" s="216"/>
      <c r="CA1033" s="216"/>
      <c r="CB1033" s="216"/>
      <c r="CC1033" s="216"/>
      <c r="CD1033" s="216"/>
      <c r="CE1033" s="216"/>
      <c r="CF1033" s="216"/>
      <c r="CG1033" s="216"/>
      <c r="CH1033" s="216"/>
      <c r="CI1033" s="216"/>
      <c r="CJ1033" s="216"/>
      <c r="CK1033" s="216"/>
      <c r="CL1033" s="216"/>
      <c r="CM1033" s="216"/>
      <c r="CN1033" s="216"/>
      <c r="CO1033" s="216"/>
      <c r="CP1033" s="216"/>
      <c r="CQ1033" s="216"/>
      <c r="CR1033" s="216"/>
      <c r="CS1033" s="216"/>
      <c r="CT1033" s="216"/>
      <c r="CU1033" s="216"/>
      <c r="CV1033" s="216"/>
      <c r="CW1033" s="216"/>
      <c r="CX1033" s="216"/>
      <c r="CY1033" s="216"/>
      <c r="CZ1033" s="216"/>
      <c r="DA1033" s="216"/>
      <c r="DB1033" s="216"/>
      <c r="DC1033" s="216"/>
      <c r="DD1033" s="216"/>
      <c r="DE1033" s="216"/>
      <c r="DF1033" s="216"/>
      <c r="DG1033" s="216"/>
      <c r="DH1033" s="216"/>
      <c r="DI1033" s="216"/>
      <c r="DJ1033" s="216"/>
      <c r="DK1033" s="216"/>
    </row>
    <row r="1034" spans="1:115" s="51" customFormat="1" ht="24">
      <c r="A1034" s="55">
        <v>104</v>
      </c>
      <c r="B1034" s="50"/>
      <c r="C1034" s="221" t="s">
        <v>7837</v>
      </c>
      <c r="D1034" s="221" t="s">
        <v>7818</v>
      </c>
      <c r="E1034" s="218" t="s">
        <v>7838</v>
      </c>
      <c r="F1034" s="218" t="s">
        <v>7839</v>
      </c>
      <c r="G1034" s="222" t="s">
        <v>41</v>
      </c>
      <c r="H1034" s="283">
        <v>5000</v>
      </c>
      <c r="I1034" s="285">
        <v>0</v>
      </c>
      <c r="J1034" s="285">
        <v>0</v>
      </c>
      <c r="K1034" s="223">
        <v>42293</v>
      </c>
      <c r="L1034" s="221" t="s">
        <v>7840</v>
      </c>
      <c r="M1034" s="218"/>
      <c r="N1034" s="216"/>
      <c r="O1034" s="216"/>
      <c r="P1034" s="216"/>
      <c r="Q1034" s="216"/>
      <c r="R1034" s="216"/>
      <c r="S1034" s="216"/>
      <c r="T1034" s="216"/>
      <c r="U1034" s="216"/>
      <c r="V1034" s="216"/>
      <c r="W1034" s="216"/>
      <c r="X1034" s="216"/>
      <c r="Y1034" s="216"/>
      <c r="Z1034" s="216"/>
      <c r="AA1034" s="216"/>
      <c r="AB1034" s="216"/>
      <c r="AC1034" s="216"/>
      <c r="AD1034" s="216"/>
      <c r="AE1034" s="216"/>
      <c r="AF1034" s="216"/>
      <c r="AG1034" s="216"/>
      <c r="AH1034" s="216"/>
      <c r="AI1034" s="216"/>
      <c r="AJ1034" s="216"/>
      <c r="AK1034" s="216"/>
      <c r="AL1034" s="216"/>
      <c r="AM1034" s="216"/>
      <c r="AN1034" s="216"/>
      <c r="AO1034" s="216"/>
      <c r="AP1034" s="216"/>
      <c r="AQ1034" s="216"/>
      <c r="AR1034" s="216"/>
      <c r="AS1034" s="216"/>
      <c r="AT1034" s="216"/>
      <c r="AU1034" s="216"/>
      <c r="AV1034" s="216"/>
      <c r="AW1034" s="216"/>
      <c r="AX1034" s="216"/>
      <c r="AY1034" s="216"/>
      <c r="AZ1034" s="216"/>
      <c r="BA1034" s="216"/>
      <c r="BB1034" s="216"/>
      <c r="BC1034" s="216"/>
      <c r="BD1034" s="216"/>
      <c r="BE1034" s="216"/>
      <c r="BF1034" s="216"/>
      <c r="BG1034" s="216"/>
      <c r="BH1034" s="216"/>
      <c r="BI1034" s="216"/>
      <c r="BJ1034" s="216"/>
      <c r="BK1034" s="216"/>
      <c r="BL1034" s="216"/>
      <c r="BM1034" s="216"/>
      <c r="BN1034" s="216"/>
      <c r="BO1034" s="216"/>
      <c r="BP1034" s="216"/>
      <c r="BQ1034" s="216"/>
      <c r="BR1034" s="216"/>
      <c r="BS1034" s="216"/>
      <c r="BT1034" s="216"/>
      <c r="BU1034" s="216"/>
      <c r="BV1034" s="216"/>
      <c r="BW1034" s="216"/>
      <c r="BX1034" s="216"/>
      <c r="BY1034" s="216"/>
      <c r="BZ1034" s="216"/>
      <c r="CA1034" s="216"/>
      <c r="CB1034" s="216"/>
      <c r="CC1034" s="216"/>
      <c r="CD1034" s="216"/>
      <c r="CE1034" s="216"/>
      <c r="CF1034" s="216"/>
      <c r="CG1034" s="216"/>
      <c r="CH1034" s="216"/>
      <c r="CI1034" s="216"/>
      <c r="CJ1034" s="216"/>
      <c r="CK1034" s="216"/>
      <c r="CL1034" s="216"/>
      <c r="CM1034" s="216"/>
      <c r="CN1034" s="216"/>
      <c r="CO1034" s="216"/>
      <c r="CP1034" s="216"/>
      <c r="CQ1034" s="216"/>
      <c r="CR1034" s="216"/>
      <c r="CS1034" s="216"/>
      <c r="CT1034" s="216"/>
      <c r="CU1034" s="216"/>
      <c r="CV1034" s="216"/>
      <c r="CW1034" s="216"/>
      <c r="CX1034" s="216"/>
      <c r="CY1034" s="216"/>
      <c r="CZ1034" s="216"/>
      <c r="DA1034" s="216"/>
      <c r="DB1034" s="216"/>
      <c r="DC1034" s="216"/>
      <c r="DD1034" s="216"/>
      <c r="DE1034" s="216"/>
      <c r="DF1034" s="216"/>
      <c r="DG1034" s="216"/>
      <c r="DH1034" s="216"/>
      <c r="DI1034" s="216"/>
      <c r="DJ1034" s="216"/>
      <c r="DK1034" s="216"/>
    </row>
    <row r="1035" spans="1:115" s="50" customFormat="1" ht="24">
      <c r="A1035" s="232">
        <v>105</v>
      </c>
      <c r="C1035" s="221" t="s">
        <v>7841</v>
      </c>
      <c r="D1035" s="221" t="s">
        <v>7842</v>
      </c>
      <c r="E1035" s="221" t="s">
        <v>7843</v>
      </c>
      <c r="F1035" s="221" t="s">
        <v>7844</v>
      </c>
      <c r="G1035" s="222" t="s">
        <v>41</v>
      </c>
      <c r="H1035" s="283">
        <v>29450</v>
      </c>
      <c r="I1035" s="284">
        <v>0</v>
      </c>
      <c r="J1035" s="284">
        <v>0</v>
      </c>
      <c r="K1035" s="223">
        <v>42454</v>
      </c>
      <c r="L1035" s="221" t="s">
        <v>7845</v>
      </c>
      <c r="M1035" s="221"/>
      <c r="N1035" s="216"/>
      <c r="O1035" s="216"/>
      <c r="P1035" s="216"/>
      <c r="Q1035" s="216"/>
      <c r="R1035" s="216"/>
      <c r="S1035" s="216"/>
      <c r="T1035" s="216"/>
      <c r="U1035" s="216"/>
      <c r="V1035" s="216"/>
      <c r="W1035" s="216"/>
      <c r="X1035" s="216"/>
      <c r="Y1035" s="216"/>
      <c r="Z1035" s="216"/>
      <c r="AA1035" s="216"/>
      <c r="AB1035" s="216"/>
      <c r="AC1035" s="216"/>
      <c r="AD1035" s="216"/>
      <c r="AE1035" s="216"/>
      <c r="AF1035" s="216"/>
      <c r="AG1035" s="216"/>
      <c r="AH1035" s="216"/>
      <c r="AI1035" s="216"/>
      <c r="AJ1035" s="216"/>
      <c r="AK1035" s="216"/>
      <c r="AL1035" s="216"/>
      <c r="AM1035" s="216"/>
      <c r="AN1035" s="216"/>
      <c r="AO1035" s="216"/>
      <c r="AP1035" s="216"/>
      <c r="AQ1035" s="216"/>
      <c r="AR1035" s="216"/>
      <c r="AS1035" s="216"/>
      <c r="AT1035" s="216"/>
      <c r="AU1035" s="216"/>
      <c r="AV1035" s="216"/>
      <c r="AW1035" s="216"/>
      <c r="AX1035" s="216"/>
      <c r="AY1035" s="216"/>
      <c r="AZ1035" s="216"/>
      <c r="BA1035" s="216"/>
      <c r="BB1035" s="216"/>
      <c r="BC1035" s="216"/>
      <c r="BD1035" s="216"/>
      <c r="BE1035" s="216"/>
      <c r="BF1035" s="216"/>
      <c r="BG1035" s="216"/>
      <c r="BH1035" s="216"/>
      <c r="BI1035" s="216"/>
      <c r="BJ1035" s="216"/>
      <c r="BK1035" s="216"/>
      <c r="BL1035" s="216"/>
      <c r="BM1035" s="216"/>
      <c r="BN1035" s="216"/>
      <c r="BO1035" s="216"/>
      <c r="BP1035" s="216"/>
      <c r="BQ1035" s="216"/>
      <c r="BR1035" s="216"/>
      <c r="BS1035" s="216"/>
      <c r="BT1035" s="216"/>
      <c r="BU1035" s="216"/>
      <c r="BV1035" s="216"/>
      <c r="BW1035" s="216"/>
      <c r="BX1035" s="216"/>
      <c r="BY1035" s="216"/>
      <c r="BZ1035" s="216"/>
      <c r="CA1035" s="216"/>
      <c r="CB1035" s="216"/>
      <c r="CC1035" s="216"/>
      <c r="CD1035" s="216"/>
      <c r="CE1035" s="216"/>
      <c r="CF1035" s="216"/>
      <c r="CG1035" s="216"/>
      <c r="CH1035" s="216"/>
      <c r="CI1035" s="216"/>
      <c r="CJ1035" s="216"/>
      <c r="CK1035" s="216"/>
      <c r="CL1035" s="216"/>
      <c r="CM1035" s="216"/>
      <c r="CN1035" s="216"/>
      <c r="CO1035" s="216"/>
      <c r="CP1035" s="216"/>
      <c r="CQ1035" s="216"/>
      <c r="CR1035" s="216"/>
      <c r="CS1035" s="216"/>
      <c r="CT1035" s="216"/>
      <c r="CU1035" s="216"/>
      <c r="CV1035" s="216"/>
      <c r="CW1035" s="216"/>
      <c r="CX1035" s="216"/>
      <c r="CY1035" s="216"/>
      <c r="CZ1035" s="216"/>
      <c r="DA1035" s="216"/>
      <c r="DB1035" s="216"/>
      <c r="DC1035" s="216"/>
      <c r="DD1035" s="216"/>
      <c r="DE1035" s="216"/>
      <c r="DF1035" s="216"/>
      <c r="DG1035" s="216"/>
      <c r="DH1035" s="216"/>
      <c r="DI1035" s="216"/>
      <c r="DJ1035" s="216"/>
      <c r="DK1035" s="216"/>
    </row>
    <row r="1036" spans="1:115" s="50" customFormat="1" ht="24">
      <c r="A1036" s="55">
        <v>106</v>
      </c>
      <c r="C1036" s="221" t="s">
        <v>7846</v>
      </c>
      <c r="D1036" s="221" t="s">
        <v>7842</v>
      </c>
      <c r="E1036" s="221" t="s">
        <v>7847</v>
      </c>
      <c r="F1036" s="221" t="s">
        <v>7848</v>
      </c>
      <c r="G1036" s="222" t="s">
        <v>41</v>
      </c>
      <c r="H1036" s="283">
        <v>7900</v>
      </c>
      <c r="I1036" s="284">
        <v>0</v>
      </c>
      <c r="J1036" s="284">
        <v>0</v>
      </c>
      <c r="K1036" s="223">
        <v>42153</v>
      </c>
      <c r="L1036" s="221" t="s">
        <v>7849</v>
      </c>
      <c r="M1036" s="221"/>
      <c r="N1036" s="216"/>
      <c r="O1036" s="216"/>
      <c r="P1036" s="216"/>
      <c r="Q1036" s="216"/>
      <c r="R1036" s="216"/>
      <c r="S1036" s="216"/>
      <c r="T1036" s="216"/>
      <c r="U1036" s="216"/>
      <c r="V1036" s="216"/>
      <c r="W1036" s="216"/>
      <c r="X1036" s="216"/>
      <c r="Y1036" s="216"/>
      <c r="Z1036" s="216"/>
      <c r="AA1036" s="216"/>
      <c r="AB1036" s="216"/>
      <c r="AC1036" s="216"/>
      <c r="AD1036" s="216"/>
      <c r="AE1036" s="216"/>
      <c r="AF1036" s="216"/>
      <c r="AG1036" s="216"/>
      <c r="AH1036" s="216"/>
      <c r="AI1036" s="216"/>
      <c r="AJ1036" s="216"/>
      <c r="AK1036" s="216"/>
      <c r="AL1036" s="216"/>
      <c r="AM1036" s="216"/>
      <c r="AN1036" s="216"/>
      <c r="AO1036" s="216"/>
      <c r="AP1036" s="216"/>
      <c r="AQ1036" s="216"/>
      <c r="AR1036" s="216"/>
      <c r="AS1036" s="216"/>
      <c r="AT1036" s="216"/>
      <c r="AU1036" s="216"/>
      <c r="AV1036" s="216"/>
      <c r="AW1036" s="216"/>
      <c r="AX1036" s="216"/>
      <c r="AY1036" s="216"/>
      <c r="AZ1036" s="216"/>
      <c r="BA1036" s="216"/>
      <c r="BB1036" s="216"/>
      <c r="BC1036" s="216"/>
      <c r="BD1036" s="216"/>
      <c r="BE1036" s="216"/>
      <c r="BF1036" s="216"/>
      <c r="BG1036" s="216"/>
      <c r="BH1036" s="216"/>
      <c r="BI1036" s="216"/>
      <c r="BJ1036" s="216"/>
      <c r="BK1036" s="216"/>
      <c r="BL1036" s="216"/>
      <c r="BM1036" s="216"/>
      <c r="BN1036" s="216"/>
      <c r="BO1036" s="216"/>
      <c r="BP1036" s="216"/>
      <c r="BQ1036" s="216"/>
      <c r="BR1036" s="216"/>
      <c r="BS1036" s="216"/>
      <c r="BT1036" s="216"/>
      <c r="BU1036" s="216"/>
      <c r="BV1036" s="216"/>
      <c r="BW1036" s="216"/>
      <c r="BX1036" s="216"/>
      <c r="BY1036" s="216"/>
      <c r="BZ1036" s="216"/>
      <c r="CA1036" s="216"/>
      <c r="CB1036" s="216"/>
      <c r="CC1036" s="216"/>
      <c r="CD1036" s="216"/>
      <c r="CE1036" s="216"/>
      <c r="CF1036" s="216"/>
      <c r="CG1036" s="216"/>
      <c r="CH1036" s="216"/>
      <c r="CI1036" s="216"/>
      <c r="CJ1036" s="216"/>
      <c r="CK1036" s="216"/>
      <c r="CL1036" s="216"/>
      <c r="CM1036" s="216"/>
      <c r="CN1036" s="216"/>
      <c r="CO1036" s="216"/>
      <c r="CP1036" s="216"/>
      <c r="CQ1036" s="216"/>
      <c r="CR1036" s="216"/>
      <c r="CS1036" s="216"/>
      <c r="CT1036" s="216"/>
      <c r="CU1036" s="216"/>
      <c r="CV1036" s="216"/>
      <c r="CW1036" s="216"/>
      <c r="CX1036" s="216"/>
      <c r="CY1036" s="216"/>
      <c r="CZ1036" s="216"/>
      <c r="DA1036" s="216"/>
      <c r="DB1036" s="216"/>
      <c r="DC1036" s="216"/>
      <c r="DD1036" s="216"/>
      <c r="DE1036" s="216"/>
      <c r="DF1036" s="216"/>
      <c r="DG1036" s="216"/>
      <c r="DH1036" s="216"/>
      <c r="DI1036" s="216"/>
      <c r="DJ1036" s="216"/>
      <c r="DK1036" s="216"/>
    </row>
    <row r="1037" spans="1:115" s="50" customFormat="1" ht="24">
      <c r="A1037" s="232">
        <v>107</v>
      </c>
      <c r="C1037" s="221" t="s">
        <v>7850</v>
      </c>
      <c r="D1037" s="221" t="s">
        <v>7842</v>
      </c>
      <c r="E1037" s="221" t="s">
        <v>7851</v>
      </c>
      <c r="F1037" s="221" t="s">
        <v>7852</v>
      </c>
      <c r="G1037" s="222" t="s">
        <v>41</v>
      </c>
      <c r="H1037" s="283">
        <v>3752</v>
      </c>
      <c r="I1037" s="284">
        <v>0</v>
      </c>
      <c r="J1037" s="284">
        <v>0</v>
      </c>
      <c r="K1037" s="223">
        <v>42454</v>
      </c>
      <c r="L1037" s="221" t="s">
        <v>7853</v>
      </c>
      <c r="M1037" s="221"/>
      <c r="N1037" s="216"/>
      <c r="O1037" s="216"/>
      <c r="P1037" s="216"/>
      <c r="Q1037" s="216"/>
      <c r="R1037" s="216"/>
      <c r="S1037" s="216"/>
      <c r="T1037" s="216"/>
      <c r="U1037" s="216"/>
      <c r="V1037" s="216"/>
      <c r="W1037" s="216"/>
      <c r="X1037" s="216"/>
      <c r="Y1037" s="216"/>
      <c r="Z1037" s="216"/>
      <c r="AA1037" s="216"/>
      <c r="AB1037" s="216"/>
      <c r="AC1037" s="216"/>
      <c r="AD1037" s="216"/>
      <c r="AE1037" s="216"/>
      <c r="AF1037" s="216"/>
      <c r="AG1037" s="216"/>
      <c r="AH1037" s="216"/>
      <c r="AI1037" s="216"/>
      <c r="AJ1037" s="216"/>
      <c r="AK1037" s="216"/>
      <c r="AL1037" s="216"/>
      <c r="AM1037" s="216"/>
      <c r="AN1037" s="216"/>
      <c r="AO1037" s="216"/>
      <c r="AP1037" s="216"/>
      <c r="AQ1037" s="216"/>
      <c r="AR1037" s="216"/>
      <c r="AS1037" s="216"/>
      <c r="AT1037" s="216"/>
      <c r="AU1037" s="216"/>
      <c r="AV1037" s="216"/>
      <c r="AW1037" s="216"/>
      <c r="AX1037" s="216"/>
      <c r="AY1037" s="216"/>
      <c r="AZ1037" s="216"/>
      <c r="BA1037" s="216"/>
      <c r="BB1037" s="216"/>
      <c r="BC1037" s="216"/>
      <c r="BD1037" s="216"/>
      <c r="BE1037" s="216"/>
      <c r="BF1037" s="216"/>
      <c r="BG1037" s="216"/>
      <c r="BH1037" s="216"/>
      <c r="BI1037" s="216"/>
      <c r="BJ1037" s="216"/>
      <c r="BK1037" s="216"/>
      <c r="BL1037" s="216"/>
      <c r="BM1037" s="216"/>
      <c r="BN1037" s="216"/>
      <c r="BO1037" s="216"/>
      <c r="BP1037" s="216"/>
      <c r="BQ1037" s="216"/>
      <c r="BR1037" s="216"/>
      <c r="BS1037" s="216"/>
      <c r="BT1037" s="216"/>
      <c r="BU1037" s="216"/>
      <c r="BV1037" s="216"/>
      <c r="BW1037" s="216"/>
      <c r="BX1037" s="216"/>
      <c r="BY1037" s="216"/>
      <c r="BZ1037" s="216"/>
      <c r="CA1037" s="216"/>
      <c r="CB1037" s="216"/>
      <c r="CC1037" s="216"/>
      <c r="CD1037" s="216"/>
      <c r="CE1037" s="216"/>
      <c r="CF1037" s="216"/>
      <c r="CG1037" s="216"/>
      <c r="CH1037" s="216"/>
      <c r="CI1037" s="216"/>
      <c r="CJ1037" s="216"/>
      <c r="CK1037" s="216"/>
      <c r="CL1037" s="216"/>
      <c r="CM1037" s="216"/>
      <c r="CN1037" s="216"/>
      <c r="CO1037" s="216"/>
      <c r="CP1037" s="216"/>
      <c r="CQ1037" s="216"/>
      <c r="CR1037" s="216"/>
      <c r="CS1037" s="216"/>
      <c r="CT1037" s="216"/>
      <c r="CU1037" s="216"/>
      <c r="CV1037" s="216"/>
      <c r="CW1037" s="216"/>
      <c r="CX1037" s="216"/>
      <c r="CY1037" s="216"/>
      <c r="CZ1037" s="216"/>
      <c r="DA1037" s="216"/>
      <c r="DB1037" s="216"/>
      <c r="DC1037" s="216"/>
      <c r="DD1037" s="216"/>
      <c r="DE1037" s="216"/>
      <c r="DF1037" s="216"/>
      <c r="DG1037" s="216"/>
      <c r="DH1037" s="216"/>
      <c r="DI1037" s="216"/>
      <c r="DJ1037" s="216"/>
      <c r="DK1037" s="216"/>
    </row>
    <row r="1038" spans="1:115" s="50" customFormat="1" ht="24">
      <c r="A1038" s="55">
        <v>108</v>
      </c>
      <c r="C1038" s="221" t="s">
        <v>7854</v>
      </c>
      <c r="D1038" s="221" t="s">
        <v>7842</v>
      </c>
      <c r="E1038" s="218" t="s">
        <v>7855</v>
      </c>
      <c r="F1038" s="218" t="s">
        <v>7856</v>
      </c>
      <c r="G1038" s="222" t="s">
        <v>41</v>
      </c>
      <c r="H1038" s="283">
        <v>8666</v>
      </c>
      <c r="I1038" s="285">
        <v>0</v>
      </c>
      <c r="J1038" s="285">
        <v>0</v>
      </c>
      <c r="K1038" s="223">
        <v>42454</v>
      </c>
      <c r="L1038" s="221" t="s">
        <v>3754</v>
      </c>
      <c r="M1038" s="218"/>
      <c r="N1038" s="216"/>
      <c r="O1038" s="216"/>
      <c r="P1038" s="216"/>
      <c r="Q1038" s="216"/>
      <c r="R1038" s="216"/>
      <c r="S1038" s="216"/>
      <c r="T1038" s="216"/>
      <c r="U1038" s="216"/>
      <c r="V1038" s="216"/>
      <c r="W1038" s="216"/>
      <c r="X1038" s="216"/>
      <c r="Y1038" s="216"/>
      <c r="Z1038" s="216"/>
      <c r="AA1038" s="216"/>
      <c r="AB1038" s="216"/>
      <c r="AC1038" s="216"/>
      <c r="AD1038" s="216"/>
      <c r="AE1038" s="216"/>
      <c r="AF1038" s="216"/>
      <c r="AG1038" s="216"/>
      <c r="AH1038" s="216"/>
      <c r="AI1038" s="216"/>
      <c r="AJ1038" s="216"/>
      <c r="AK1038" s="216"/>
      <c r="AL1038" s="216"/>
      <c r="AM1038" s="216"/>
      <c r="AN1038" s="216"/>
      <c r="AO1038" s="216"/>
      <c r="AP1038" s="216"/>
      <c r="AQ1038" s="216"/>
      <c r="AR1038" s="216"/>
      <c r="AS1038" s="216"/>
      <c r="AT1038" s="216"/>
      <c r="AU1038" s="216"/>
      <c r="AV1038" s="216"/>
      <c r="AW1038" s="216"/>
      <c r="AX1038" s="216"/>
      <c r="AY1038" s="216"/>
      <c r="AZ1038" s="216"/>
      <c r="BA1038" s="216"/>
      <c r="BB1038" s="216"/>
      <c r="BC1038" s="216"/>
      <c r="BD1038" s="216"/>
      <c r="BE1038" s="216"/>
      <c r="BF1038" s="216"/>
      <c r="BG1038" s="216"/>
      <c r="BH1038" s="216"/>
      <c r="BI1038" s="216"/>
      <c r="BJ1038" s="216"/>
      <c r="BK1038" s="216"/>
      <c r="BL1038" s="216"/>
      <c r="BM1038" s="216"/>
      <c r="BN1038" s="216"/>
      <c r="BO1038" s="216"/>
      <c r="BP1038" s="216"/>
      <c r="BQ1038" s="216"/>
      <c r="BR1038" s="216"/>
      <c r="BS1038" s="216"/>
      <c r="BT1038" s="216"/>
      <c r="BU1038" s="216"/>
      <c r="BV1038" s="216"/>
      <c r="BW1038" s="216"/>
      <c r="BX1038" s="216"/>
      <c r="BY1038" s="216"/>
      <c r="BZ1038" s="216"/>
      <c r="CA1038" s="216"/>
      <c r="CB1038" s="216"/>
      <c r="CC1038" s="216"/>
      <c r="CD1038" s="216"/>
      <c r="CE1038" s="216"/>
      <c r="CF1038" s="216"/>
      <c r="CG1038" s="216"/>
      <c r="CH1038" s="216"/>
      <c r="CI1038" s="216"/>
      <c r="CJ1038" s="216"/>
      <c r="CK1038" s="216"/>
      <c r="CL1038" s="216"/>
      <c r="CM1038" s="216"/>
      <c r="CN1038" s="216"/>
      <c r="CO1038" s="216"/>
      <c r="CP1038" s="216"/>
      <c r="CQ1038" s="216"/>
      <c r="CR1038" s="216"/>
      <c r="CS1038" s="216"/>
      <c r="CT1038" s="216"/>
      <c r="CU1038" s="216"/>
      <c r="CV1038" s="216"/>
      <c r="CW1038" s="216"/>
      <c r="CX1038" s="216"/>
      <c r="CY1038" s="216"/>
      <c r="CZ1038" s="216"/>
      <c r="DA1038" s="216"/>
      <c r="DB1038" s="216"/>
      <c r="DC1038" s="216"/>
      <c r="DD1038" s="216"/>
      <c r="DE1038" s="216"/>
      <c r="DF1038" s="216"/>
      <c r="DG1038" s="216"/>
      <c r="DH1038" s="216"/>
      <c r="DI1038" s="216"/>
      <c r="DJ1038" s="216"/>
      <c r="DK1038" s="216"/>
    </row>
    <row r="1039" spans="1:115" s="50" customFormat="1" ht="24">
      <c r="A1039" s="232">
        <v>109</v>
      </c>
      <c r="C1039" s="221" t="s">
        <v>7857</v>
      </c>
      <c r="D1039" s="221" t="s">
        <v>7858</v>
      </c>
      <c r="E1039" s="218" t="s">
        <v>7859</v>
      </c>
      <c r="F1039" s="218" t="s">
        <v>7860</v>
      </c>
      <c r="G1039" s="222" t="s">
        <v>41</v>
      </c>
      <c r="H1039" s="283">
        <v>3400</v>
      </c>
      <c r="I1039" s="285">
        <v>0</v>
      </c>
      <c r="J1039" s="285">
        <v>0</v>
      </c>
      <c r="K1039" s="223">
        <v>42395</v>
      </c>
      <c r="L1039" s="221" t="s">
        <v>7861</v>
      </c>
      <c r="M1039" s="218"/>
      <c r="N1039" s="216"/>
      <c r="O1039" s="216"/>
      <c r="P1039" s="216"/>
      <c r="Q1039" s="216"/>
      <c r="R1039" s="216"/>
      <c r="S1039" s="216"/>
      <c r="T1039" s="216"/>
      <c r="U1039" s="216"/>
      <c r="V1039" s="216"/>
      <c r="W1039" s="216"/>
      <c r="X1039" s="216"/>
      <c r="Y1039" s="216"/>
      <c r="Z1039" s="216"/>
      <c r="AA1039" s="216"/>
      <c r="AB1039" s="216"/>
      <c r="AC1039" s="216"/>
      <c r="AD1039" s="216"/>
      <c r="AE1039" s="216"/>
      <c r="AF1039" s="216"/>
      <c r="AG1039" s="216"/>
      <c r="AH1039" s="216"/>
      <c r="AI1039" s="216"/>
      <c r="AJ1039" s="216"/>
      <c r="AK1039" s="216"/>
      <c r="AL1039" s="216"/>
      <c r="AM1039" s="216"/>
      <c r="AN1039" s="216"/>
      <c r="AO1039" s="216"/>
      <c r="AP1039" s="216"/>
      <c r="AQ1039" s="216"/>
      <c r="AR1039" s="216"/>
      <c r="AS1039" s="216"/>
      <c r="AT1039" s="216"/>
      <c r="AU1039" s="216"/>
      <c r="AV1039" s="216"/>
      <c r="AW1039" s="216"/>
      <c r="AX1039" s="216"/>
      <c r="AY1039" s="216"/>
      <c r="AZ1039" s="216"/>
      <c r="BA1039" s="216"/>
      <c r="BB1039" s="216"/>
      <c r="BC1039" s="216"/>
      <c r="BD1039" s="216"/>
      <c r="BE1039" s="216"/>
      <c r="BF1039" s="216"/>
      <c r="BG1039" s="216"/>
      <c r="BH1039" s="216"/>
      <c r="BI1039" s="216"/>
      <c r="BJ1039" s="216"/>
      <c r="BK1039" s="216"/>
      <c r="BL1039" s="216"/>
      <c r="BM1039" s="216"/>
      <c r="BN1039" s="216"/>
      <c r="BO1039" s="216"/>
      <c r="BP1039" s="216"/>
      <c r="BQ1039" s="216"/>
      <c r="BR1039" s="216"/>
      <c r="BS1039" s="216"/>
      <c r="BT1039" s="216"/>
      <c r="BU1039" s="216"/>
      <c r="BV1039" s="216"/>
      <c r="BW1039" s="216"/>
      <c r="BX1039" s="216"/>
      <c r="BY1039" s="216"/>
      <c r="BZ1039" s="216"/>
      <c r="CA1039" s="216"/>
      <c r="CB1039" s="216"/>
      <c r="CC1039" s="216"/>
      <c r="CD1039" s="216"/>
      <c r="CE1039" s="216"/>
      <c r="CF1039" s="216"/>
      <c r="CG1039" s="216"/>
      <c r="CH1039" s="216"/>
      <c r="CI1039" s="216"/>
      <c r="CJ1039" s="216"/>
      <c r="CK1039" s="216"/>
      <c r="CL1039" s="216"/>
      <c r="CM1039" s="216"/>
      <c r="CN1039" s="216"/>
      <c r="CO1039" s="216"/>
      <c r="CP1039" s="216"/>
      <c r="CQ1039" s="216"/>
      <c r="CR1039" s="216"/>
      <c r="CS1039" s="216"/>
      <c r="CT1039" s="216"/>
      <c r="CU1039" s="216"/>
      <c r="CV1039" s="216"/>
      <c r="CW1039" s="216"/>
      <c r="CX1039" s="216"/>
      <c r="CY1039" s="216"/>
      <c r="CZ1039" s="216"/>
      <c r="DA1039" s="216"/>
      <c r="DB1039" s="216"/>
      <c r="DC1039" s="216"/>
      <c r="DD1039" s="216"/>
      <c r="DE1039" s="216"/>
      <c r="DF1039" s="216"/>
      <c r="DG1039" s="216"/>
      <c r="DH1039" s="216"/>
      <c r="DI1039" s="216"/>
      <c r="DJ1039" s="216"/>
      <c r="DK1039" s="216"/>
    </row>
    <row r="1040" spans="1:115" s="51" customFormat="1" ht="24">
      <c r="A1040" s="55">
        <v>110</v>
      </c>
      <c r="B1040" s="50"/>
      <c r="C1040" s="221" t="s">
        <v>7862</v>
      </c>
      <c r="D1040" s="221" t="s">
        <v>7858</v>
      </c>
      <c r="E1040" s="218" t="s">
        <v>7863</v>
      </c>
      <c r="F1040" s="218" t="s">
        <v>7864</v>
      </c>
      <c r="G1040" s="222" t="s">
        <v>41</v>
      </c>
      <c r="H1040" s="283">
        <v>15000</v>
      </c>
      <c r="I1040" s="285">
        <v>0</v>
      </c>
      <c r="J1040" s="285">
        <v>0</v>
      </c>
      <c r="K1040" s="223">
        <v>42450</v>
      </c>
      <c r="L1040" s="221" t="s">
        <v>7865</v>
      </c>
      <c r="M1040" s="218"/>
      <c r="N1040" s="216"/>
      <c r="O1040" s="216"/>
      <c r="P1040" s="216"/>
      <c r="Q1040" s="216"/>
      <c r="R1040" s="216"/>
      <c r="S1040" s="216"/>
      <c r="T1040" s="216"/>
      <c r="U1040" s="216"/>
      <c r="V1040" s="216"/>
      <c r="W1040" s="216"/>
      <c r="X1040" s="216"/>
      <c r="Y1040" s="216"/>
      <c r="Z1040" s="216"/>
      <c r="AA1040" s="216"/>
      <c r="AB1040" s="216"/>
      <c r="AC1040" s="216"/>
      <c r="AD1040" s="216"/>
      <c r="AE1040" s="216"/>
      <c r="AF1040" s="216"/>
      <c r="AG1040" s="216"/>
      <c r="AH1040" s="216"/>
      <c r="AI1040" s="216"/>
      <c r="AJ1040" s="216"/>
      <c r="AK1040" s="216"/>
      <c r="AL1040" s="216"/>
      <c r="AM1040" s="216"/>
      <c r="AN1040" s="216"/>
      <c r="AO1040" s="216"/>
      <c r="AP1040" s="216"/>
      <c r="AQ1040" s="216"/>
      <c r="AR1040" s="216"/>
      <c r="AS1040" s="216"/>
      <c r="AT1040" s="216"/>
      <c r="AU1040" s="216"/>
      <c r="AV1040" s="216"/>
      <c r="AW1040" s="216"/>
      <c r="AX1040" s="216"/>
      <c r="AY1040" s="216"/>
      <c r="AZ1040" s="216"/>
      <c r="BA1040" s="216"/>
      <c r="BB1040" s="216"/>
      <c r="BC1040" s="216"/>
      <c r="BD1040" s="216"/>
      <c r="BE1040" s="216"/>
      <c r="BF1040" s="216"/>
      <c r="BG1040" s="216"/>
      <c r="BH1040" s="216"/>
      <c r="BI1040" s="216"/>
      <c r="BJ1040" s="216"/>
      <c r="BK1040" s="216"/>
      <c r="BL1040" s="216"/>
      <c r="BM1040" s="216"/>
      <c r="BN1040" s="216"/>
      <c r="BO1040" s="216"/>
      <c r="BP1040" s="216"/>
      <c r="BQ1040" s="216"/>
      <c r="BR1040" s="216"/>
      <c r="BS1040" s="216"/>
      <c r="BT1040" s="216"/>
      <c r="BU1040" s="216"/>
      <c r="BV1040" s="216"/>
      <c r="BW1040" s="216"/>
      <c r="BX1040" s="216"/>
      <c r="BY1040" s="216"/>
      <c r="BZ1040" s="216"/>
      <c r="CA1040" s="216"/>
      <c r="CB1040" s="216"/>
      <c r="CC1040" s="216"/>
      <c r="CD1040" s="216"/>
      <c r="CE1040" s="216"/>
      <c r="CF1040" s="216"/>
      <c r="CG1040" s="216"/>
      <c r="CH1040" s="216"/>
      <c r="CI1040" s="216"/>
      <c r="CJ1040" s="216"/>
      <c r="CK1040" s="216"/>
      <c r="CL1040" s="216"/>
      <c r="CM1040" s="216"/>
      <c r="CN1040" s="216"/>
      <c r="CO1040" s="216"/>
      <c r="CP1040" s="216"/>
      <c r="CQ1040" s="216"/>
      <c r="CR1040" s="216"/>
      <c r="CS1040" s="216"/>
      <c r="CT1040" s="216"/>
      <c r="CU1040" s="216"/>
      <c r="CV1040" s="216"/>
      <c r="CW1040" s="216"/>
      <c r="CX1040" s="216"/>
      <c r="CY1040" s="216"/>
      <c r="CZ1040" s="216"/>
      <c r="DA1040" s="216"/>
      <c r="DB1040" s="216"/>
      <c r="DC1040" s="216"/>
      <c r="DD1040" s="216"/>
      <c r="DE1040" s="216"/>
      <c r="DF1040" s="216"/>
      <c r="DG1040" s="216"/>
      <c r="DH1040" s="216"/>
      <c r="DI1040" s="216"/>
      <c r="DJ1040" s="216"/>
      <c r="DK1040" s="216"/>
    </row>
    <row r="1041" spans="1:115" s="50" customFormat="1" ht="36">
      <c r="A1041" s="232">
        <v>111</v>
      </c>
      <c r="C1041" s="221" t="s">
        <v>7866</v>
      </c>
      <c r="D1041" s="221" t="s">
        <v>7858</v>
      </c>
      <c r="E1041" s="218" t="s">
        <v>7867</v>
      </c>
      <c r="F1041" s="221" t="s">
        <v>7868</v>
      </c>
      <c r="G1041" s="222" t="s">
        <v>41</v>
      </c>
      <c r="H1041" s="283">
        <v>2714</v>
      </c>
      <c r="I1041" s="284">
        <v>0</v>
      </c>
      <c r="J1041" s="284">
        <v>0</v>
      </c>
      <c r="K1041" s="223">
        <v>42450</v>
      </c>
      <c r="L1041" s="221" t="s">
        <v>7869</v>
      </c>
      <c r="M1041" s="221"/>
      <c r="N1041" s="216"/>
      <c r="O1041" s="216"/>
      <c r="P1041" s="216"/>
      <c r="Q1041" s="216"/>
      <c r="R1041" s="216"/>
      <c r="S1041" s="216"/>
      <c r="T1041" s="216"/>
      <c r="U1041" s="216"/>
      <c r="V1041" s="216"/>
      <c r="W1041" s="216"/>
      <c r="X1041" s="216"/>
      <c r="Y1041" s="216"/>
      <c r="Z1041" s="216"/>
      <c r="AA1041" s="216"/>
      <c r="AB1041" s="216"/>
      <c r="AC1041" s="216"/>
      <c r="AD1041" s="216"/>
      <c r="AE1041" s="216"/>
      <c r="AF1041" s="216"/>
      <c r="AG1041" s="216"/>
      <c r="AH1041" s="216"/>
      <c r="AI1041" s="216"/>
      <c r="AJ1041" s="216"/>
      <c r="AK1041" s="216"/>
      <c r="AL1041" s="216"/>
      <c r="AM1041" s="216"/>
      <c r="AN1041" s="216"/>
      <c r="AO1041" s="216"/>
      <c r="AP1041" s="216"/>
      <c r="AQ1041" s="216"/>
      <c r="AR1041" s="216"/>
      <c r="AS1041" s="216"/>
      <c r="AT1041" s="216"/>
      <c r="AU1041" s="216"/>
      <c r="AV1041" s="216"/>
      <c r="AW1041" s="216"/>
      <c r="AX1041" s="216"/>
      <c r="AY1041" s="216"/>
      <c r="AZ1041" s="216"/>
      <c r="BA1041" s="216"/>
      <c r="BB1041" s="216"/>
      <c r="BC1041" s="216"/>
      <c r="BD1041" s="216"/>
      <c r="BE1041" s="216"/>
      <c r="BF1041" s="216"/>
      <c r="BG1041" s="216"/>
      <c r="BH1041" s="216"/>
      <c r="BI1041" s="216"/>
      <c r="BJ1041" s="216"/>
      <c r="BK1041" s="216"/>
      <c r="BL1041" s="216"/>
      <c r="BM1041" s="216"/>
      <c r="BN1041" s="216"/>
      <c r="BO1041" s="216"/>
      <c r="BP1041" s="216"/>
      <c r="BQ1041" s="216"/>
      <c r="BR1041" s="216"/>
      <c r="BS1041" s="216"/>
      <c r="BT1041" s="216"/>
      <c r="BU1041" s="216"/>
      <c r="BV1041" s="216"/>
      <c r="BW1041" s="216"/>
      <c r="BX1041" s="216"/>
      <c r="BY1041" s="216"/>
      <c r="BZ1041" s="216"/>
      <c r="CA1041" s="216"/>
      <c r="CB1041" s="216"/>
      <c r="CC1041" s="216"/>
      <c r="CD1041" s="216"/>
      <c r="CE1041" s="216"/>
      <c r="CF1041" s="216"/>
      <c r="CG1041" s="216"/>
      <c r="CH1041" s="216"/>
      <c r="CI1041" s="216"/>
      <c r="CJ1041" s="216"/>
      <c r="CK1041" s="216"/>
      <c r="CL1041" s="216"/>
      <c r="CM1041" s="216"/>
      <c r="CN1041" s="216"/>
      <c r="CO1041" s="216"/>
      <c r="CP1041" s="216"/>
      <c r="CQ1041" s="216"/>
      <c r="CR1041" s="216"/>
      <c r="CS1041" s="216"/>
      <c r="CT1041" s="216"/>
      <c r="CU1041" s="216"/>
      <c r="CV1041" s="216"/>
      <c r="CW1041" s="216"/>
      <c r="CX1041" s="216"/>
      <c r="CY1041" s="216"/>
      <c r="CZ1041" s="216"/>
      <c r="DA1041" s="216"/>
      <c r="DB1041" s="216"/>
      <c r="DC1041" s="216"/>
      <c r="DD1041" s="216"/>
      <c r="DE1041" s="216"/>
      <c r="DF1041" s="216"/>
      <c r="DG1041" s="216"/>
      <c r="DH1041" s="216"/>
      <c r="DI1041" s="216"/>
      <c r="DJ1041" s="216"/>
      <c r="DK1041" s="216"/>
    </row>
    <row r="1042" spans="1:115" s="50" customFormat="1" ht="24">
      <c r="A1042" s="55">
        <v>112</v>
      </c>
      <c r="C1042" s="221" t="s">
        <v>7870</v>
      </c>
      <c r="D1042" s="221" t="s">
        <v>7858</v>
      </c>
      <c r="E1042" s="218" t="s">
        <v>7871</v>
      </c>
      <c r="F1042" s="221" t="s">
        <v>7872</v>
      </c>
      <c r="G1042" s="222" t="s">
        <v>41</v>
      </c>
      <c r="H1042" s="283">
        <v>5200</v>
      </c>
      <c r="I1042" s="284">
        <v>0</v>
      </c>
      <c r="J1042" s="284">
        <v>0</v>
      </c>
      <c r="K1042" s="223">
        <v>42450</v>
      </c>
      <c r="L1042" s="221" t="s">
        <v>7873</v>
      </c>
      <c r="M1042" s="221"/>
      <c r="N1042" s="216"/>
      <c r="O1042" s="216"/>
      <c r="P1042" s="216"/>
      <c r="Q1042" s="216"/>
      <c r="R1042" s="216"/>
      <c r="S1042" s="216"/>
      <c r="T1042" s="216"/>
      <c r="U1042" s="216"/>
      <c r="V1042" s="216"/>
      <c r="W1042" s="216"/>
      <c r="X1042" s="216"/>
      <c r="Y1042" s="216"/>
      <c r="Z1042" s="216"/>
      <c r="AA1042" s="216"/>
      <c r="AB1042" s="216"/>
      <c r="AC1042" s="216"/>
      <c r="AD1042" s="216"/>
      <c r="AE1042" s="216"/>
      <c r="AF1042" s="216"/>
      <c r="AG1042" s="216"/>
      <c r="AH1042" s="216"/>
      <c r="AI1042" s="216"/>
      <c r="AJ1042" s="216"/>
      <c r="AK1042" s="216"/>
      <c r="AL1042" s="216"/>
      <c r="AM1042" s="216"/>
      <c r="AN1042" s="216"/>
      <c r="AO1042" s="216"/>
      <c r="AP1042" s="216"/>
      <c r="AQ1042" s="216"/>
      <c r="AR1042" s="216"/>
      <c r="AS1042" s="216"/>
      <c r="AT1042" s="216"/>
      <c r="AU1042" s="216"/>
      <c r="AV1042" s="216"/>
      <c r="AW1042" s="216"/>
      <c r="AX1042" s="216"/>
      <c r="AY1042" s="216"/>
      <c r="AZ1042" s="216"/>
      <c r="BA1042" s="216"/>
      <c r="BB1042" s="216"/>
      <c r="BC1042" s="216"/>
      <c r="BD1042" s="216"/>
      <c r="BE1042" s="216"/>
      <c r="BF1042" s="216"/>
      <c r="BG1042" s="216"/>
      <c r="BH1042" s="216"/>
      <c r="BI1042" s="216"/>
      <c r="BJ1042" s="216"/>
      <c r="BK1042" s="216"/>
      <c r="BL1042" s="216"/>
      <c r="BM1042" s="216"/>
      <c r="BN1042" s="216"/>
      <c r="BO1042" s="216"/>
      <c r="BP1042" s="216"/>
      <c r="BQ1042" s="216"/>
      <c r="BR1042" s="216"/>
      <c r="BS1042" s="216"/>
      <c r="BT1042" s="216"/>
      <c r="BU1042" s="216"/>
      <c r="BV1042" s="216"/>
      <c r="BW1042" s="216"/>
      <c r="BX1042" s="216"/>
      <c r="BY1042" s="216"/>
      <c r="BZ1042" s="216"/>
      <c r="CA1042" s="216"/>
      <c r="CB1042" s="216"/>
      <c r="CC1042" s="216"/>
      <c r="CD1042" s="216"/>
      <c r="CE1042" s="216"/>
      <c r="CF1042" s="216"/>
      <c r="CG1042" s="216"/>
      <c r="CH1042" s="216"/>
      <c r="CI1042" s="216"/>
      <c r="CJ1042" s="216"/>
      <c r="CK1042" s="216"/>
      <c r="CL1042" s="216"/>
      <c r="CM1042" s="216"/>
      <c r="CN1042" s="216"/>
      <c r="CO1042" s="216"/>
      <c r="CP1042" s="216"/>
      <c r="CQ1042" s="216"/>
      <c r="CR1042" s="216"/>
      <c r="CS1042" s="216"/>
      <c r="CT1042" s="216"/>
      <c r="CU1042" s="216"/>
      <c r="CV1042" s="216"/>
      <c r="CW1042" s="216"/>
      <c r="CX1042" s="216"/>
      <c r="CY1042" s="216"/>
      <c r="CZ1042" s="216"/>
      <c r="DA1042" s="216"/>
      <c r="DB1042" s="216"/>
      <c r="DC1042" s="216"/>
      <c r="DD1042" s="216"/>
      <c r="DE1042" s="216"/>
      <c r="DF1042" s="216"/>
      <c r="DG1042" s="216"/>
      <c r="DH1042" s="216"/>
      <c r="DI1042" s="216"/>
      <c r="DJ1042" s="216"/>
      <c r="DK1042" s="216"/>
    </row>
    <row r="1043" spans="1:115" s="50" customFormat="1" ht="24">
      <c r="A1043" s="232">
        <v>113</v>
      </c>
      <c r="C1043" s="221" t="s">
        <v>7874</v>
      </c>
      <c r="D1043" s="221" t="s">
        <v>7858</v>
      </c>
      <c r="E1043" s="218" t="s">
        <v>7875</v>
      </c>
      <c r="F1043" s="221" t="s">
        <v>7876</v>
      </c>
      <c r="G1043" s="222" t="s">
        <v>41</v>
      </c>
      <c r="H1043" s="287">
        <v>2450</v>
      </c>
      <c r="I1043" s="284">
        <v>0</v>
      </c>
      <c r="J1043" s="284">
        <v>0</v>
      </c>
      <c r="K1043" s="223">
        <v>42450</v>
      </c>
      <c r="L1043" s="221" t="s">
        <v>7877</v>
      </c>
      <c r="M1043" s="221"/>
      <c r="N1043" s="216"/>
      <c r="O1043" s="216"/>
      <c r="P1043" s="216"/>
      <c r="Q1043" s="216"/>
      <c r="R1043" s="216"/>
      <c r="S1043" s="216"/>
      <c r="T1043" s="216"/>
      <c r="U1043" s="216"/>
      <c r="V1043" s="216"/>
      <c r="W1043" s="216"/>
      <c r="X1043" s="216"/>
      <c r="Y1043" s="216"/>
      <c r="Z1043" s="216"/>
      <c r="AA1043" s="216"/>
      <c r="AB1043" s="216"/>
      <c r="AC1043" s="216"/>
      <c r="AD1043" s="216"/>
      <c r="AE1043" s="216"/>
      <c r="AF1043" s="216"/>
      <c r="AG1043" s="216"/>
      <c r="AH1043" s="216"/>
      <c r="AI1043" s="216"/>
      <c r="AJ1043" s="216"/>
      <c r="AK1043" s="216"/>
      <c r="AL1043" s="216"/>
      <c r="AM1043" s="216"/>
      <c r="AN1043" s="216"/>
      <c r="AO1043" s="216"/>
      <c r="AP1043" s="216"/>
      <c r="AQ1043" s="216"/>
      <c r="AR1043" s="216"/>
      <c r="AS1043" s="216"/>
      <c r="AT1043" s="216"/>
      <c r="AU1043" s="216"/>
      <c r="AV1043" s="216"/>
      <c r="AW1043" s="216"/>
      <c r="AX1043" s="216"/>
      <c r="AY1043" s="216"/>
      <c r="AZ1043" s="216"/>
      <c r="BA1043" s="216"/>
      <c r="BB1043" s="216"/>
      <c r="BC1043" s="216"/>
      <c r="BD1043" s="216"/>
      <c r="BE1043" s="216"/>
      <c r="BF1043" s="216"/>
      <c r="BG1043" s="216"/>
      <c r="BH1043" s="216"/>
      <c r="BI1043" s="216"/>
      <c r="BJ1043" s="216"/>
      <c r="BK1043" s="216"/>
      <c r="BL1043" s="216"/>
      <c r="BM1043" s="216"/>
      <c r="BN1043" s="216"/>
      <c r="BO1043" s="216"/>
      <c r="BP1043" s="216"/>
      <c r="BQ1043" s="216"/>
      <c r="BR1043" s="216"/>
      <c r="BS1043" s="216"/>
      <c r="BT1043" s="216"/>
      <c r="BU1043" s="216"/>
      <c r="BV1043" s="216"/>
      <c r="BW1043" s="216"/>
      <c r="BX1043" s="216"/>
      <c r="BY1043" s="216"/>
      <c r="BZ1043" s="216"/>
      <c r="CA1043" s="216"/>
      <c r="CB1043" s="216"/>
      <c r="CC1043" s="216"/>
      <c r="CD1043" s="216"/>
      <c r="CE1043" s="216"/>
      <c r="CF1043" s="216"/>
      <c r="CG1043" s="216"/>
      <c r="CH1043" s="216"/>
      <c r="CI1043" s="216"/>
      <c r="CJ1043" s="216"/>
      <c r="CK1043" s="216"/>
      <c r="CL1043" s="216"/>
      <c r="CM1043" s="216"/>
      <c r="CN1043" s="216"/>
      <c r="CO1043" s="216"/>
      <c r="CP1043" s="216"/>
      <c r="CQ1043" s="216"/>
      <c r="CR1043" s="216"/>
      <c r="CS1043" s="216"/>
      <c r="CT1043" s="216"/>
      <c r="CU1043" s="216"/>
      <c r="CV1043" s="216"/>
      <c r="CW1043" s="216"/>
      <c r="CX1043" s="216"/>
      <c r="CY1043" s="216"/>
      <c r="CZ1043" s="216"/>
      <c r="DA1043" s="216"/>
      <c r="DB1043" s="216"/>
      <c r="DC1043" s="216"/>
      <c r="DD1043" s="216"/>
      <c r="DE1043" s="216"/>
      <c r="DF1043" s="216"/>
      <c r="DG1043" s="216"/>
      <c r="DH1043" s="216"/>
      <c r="DI1043" s="216"/>
      <c r="DJ1043" s="216"/>
      <c r="DK1043" s="216"/>
    </row>
    <row r="1044" spans="1:115" s="50" customFormat="1" ht="24">
      <c r="A1044" s="55">
        <v>114</v>
      </c>
      <c r="C1044" s="221" t="s">
        <v>7878</v>
      </c>
      <c r="D1044" s="221" t="s">
        <v>7858</v>
      </c>
      <c r="E1044" s="218" t="s">
        <v>7879</v>
      </c>
      <c r="F1044" s="221" t="s">
        <v>7880</v>
      </c>
      <c r="G1044" s="222" t="s">
        <v>41</v>
      </c>
      <c r="H1044" s="287">
        <v>15400</v>
      </c>
      <c r="I1044" s="284">
        <v>0</v>
      </c>
      <c r="J1044" s="284">
        <v>0</v>
      </c>
      <c r="K1044" s="223">
        <v>42450</v>
      </c>
      <c r="L1044" s="221" t="s">
        <v>7881</v>
      </c>
      <c r="M1044" s="221"/>
      <c r="N1044" s="216"/>
      <c r="O1044" s="216"/>
      <c r="P1044" s="216"/>
      <c r="Q1044" s="216"/>
      <c r="R1044" s="216"/>
      <c r="S1044" s="216"/>
      <c r="T1044" s="216"/>
      <c r="U1044" s="216"/>
      <c r="V1044" s="216"/>
      <c r="W1044" s="216"/>
      <c r="X1044" s="216"/>
      <c r="Y1044" s="216"/>
      <c r="Z1044" s="216"/>
      <c r="AA1044" s="216"/>
      <c r="AB1044" s="216"/>
      <c r="AC1044" s="216"/>
      <c r="AD1044" s="216"/>
      <c r="AE1044" s="216"/>
      <c r="AF1044" s="216"/>
      <c r="AG1044" s="216"/>
      <c r="AH1044" s="216"/>
      <c r="AI1044" s="216"/>
      <c r="AJ1044" s="216"/>
      <c r="AK1044" s="216"/>
      <c r="AL1044" s="216"/>
      <c r="AM1044" s="216"/>
      <c r="AN1044" s="216"/>
      <c r="AO1044" s="216"/>
      <c r="AP1044" s="216"/>
      <c r="AQ1044" s="216"/>
      <c r="AR1044" s="216"/>
      <c r="AS1044" s="216"/>
      <c r="AT1044" s="216"/>
      <c r="AU1044" s="216"/>
      <c r="AV1044" s="216"/>
      <c r="AW1044" s="216"/>
      <c r="AX1044" s="216"/>
      <c r="AY1044" s="216"/>
      <c r="AZ1044" s="216"/>
      <c r="BA1044" s="216"/>
      <c r="BB1044" s="216"/>
      <c r="BC1044" s="216"/>
      <c r="BD1044" s="216"/>
      <c r="BE1044" s="216"/>
      <c r="BF1044" s="216"/>
      <c r="BG1044" s="216"/>
      <c r="BH1044" s="216"/>
      <c r="BI1044" s="216"/>
      <c r="BJ1044" s="216"/>
      <c r="BK1044" s="216"/>
      <c r="BL1044" s="216"/>
      <c r="BM1044" s="216"/>
      <c r="BN1044" s="216"/>
      <c r="BO1044" s="216"/>
      <c r="BP1044" s="216"/>
      <c r="BQ1044" s="216"/>
      <c r="BR1044" s="216"/>
      <c r="BS1044" s="216"/>
      <c r="BT1044" s="216"/>
      <c r="BU1044" s="216"/>
      <c r="BV1044" s="216"/>
      <c r="BW1044" s="216"/>
      <c r="BX1044" s="216"/>
      <c r="BY1044" s="216"/>
      <c r="BZ1044" s="216"/>
      <c r="CA1044" s="216"/>
      <c r="CB1044" s="216"/>
      <c r="CC1044" s="216"/>
      <c r="CD1044" s="216"/>
      <c r="CE1044" s="216"/>
      <c r="CF1044" s="216"/>
      <c r="CG1044" s="216"/>
      <c r="CH1044" s="216"/>
      <c r="CI1044" s="216"/>
      <c r="CJ1044" s="216"/>
      <c r="CK1044" s="216"/>
      <c r="CL1044" s="216"/>
      <c r="CM1044" s="216"/>
      <c r="CN1044" s="216"/>
      <c r="CO1044" s="216"/>
      <c r="CP1044" s="216"/>
      <c r="CQ1044" s="216"/>
      <c r="CR1044" s="216"/>
      <c r="CS1044" s="216"/>
      <c r="CT1044" s="216"/>
      <c r="CU1044" s="216"/>
      <c r="CV1044" s="216"/>
      <c r="CW1044" s="216"/>
      <c r="CX1044" s="216"/>
      <c r="CY1044" s="216"/>
      <c r="CZ1044" s="216"/>
      <c r="DA1044" s="216"/>
      <c r="DB1044" s="216"/>
      <c r="DC1044" s="216"/>
      <c r="DD1044" s="216"/>
      <c r="DE1044" s="216"/>
      <c r="DF1044" s="216"/>
      <c r="DG1044" s="216"/>
      <c r="DH1044" s="216"/>
      <c r="DI1044" s="216"/>
      <c r="DJ1044" s="216"/>
      <c r="DK1044" s="216"/>
    </row>
    <row r="1045" spans="1:115" s="50" customFormat="1" ht="24">
      <c r="A1045" s="232">
        <v>115</v>
      </c>
      <c r="C1045" s="221" t="s">
        <v>7769</v>
      </c>
      <c r="D1045" s="221" t="s">
        <v>7757</v>
      </c>
      <c r="E1045" s="218" t="s">
        <v>7882</v>
      </c>
      <c r="F1045" s="221" t="s">
        <v>7883</v>
      </c>
      <c r="G1045" s="222" t="s">
        <v>41</v>
      </c>
      <c r="H1045" s="287">
        <v>1549712</v>
      </c>
      <c r="I1045" s="284">
        <v>0</v>
      </c>
      <c r="J1045" s="284">
        <v>0</v>
      </c>
      <c r="K1045" s="223">
        <v>42495</v>
      </c>
      <c r="L1045" s="221" t="s">
        <v>7884</v>
      </c>
      <c r="M1045" s="221"/>
      <c r="N1045" s="216"/>
      <c r="O1045" s="216"/>
      <c r="P1045" s="216"/>
      <c r="Q1045" s="216"/>
      <c r="R1045" s="216"/>
      <c r="S1045" s="216"/>
      <c r="T1045" s="216"/>
      <c r="U1045" s="216"/>
      <c r="V1045" s="216"/>
      <c r="W1045" s="216"/>
      <c r="X1045" s="216"/>
      <c r="Y1045" s="216"/>
      <c r="Z1045" s="216"/>
      <c r="AA1045" s="216"/>
      <c r="AB1045" s="216"/>
      <c r="AC1045" s="216"/>
      <c r="AD1045" s="216"/>
      <c r="AE1045" s="216"/>
      <c r="AF1045" s="216"/>
      <c r="AG1045" s="216"/>
      <c r="AH1045" s="216"/>
      <c r="AI1045" s="216"/>
      <c r="AJ1045" s="216"/>
      <c r="AK1045" s="216"/>
      <c r="AL1045" s="216"/>
      <c r="AM1045" s="216"/>
      <c r="AN1045" s="216"/>
      <c r="AO1045" s="216"/>
      <c r="AP1045" s="216"/>
      <c r="AQ1045" s="216"/>
      <c r="AR1045" s="216"/>
      <c r="AS1045" s="216"/>
      <c r="AT1045" s="216"/>
      <c r="AU1045" s="216"/>
      <c r="AV1045" s="216"/>
      <c r="AW1045" s="216"/>
      <c r="AX1045" s="216"/>
      <c r="AY1045" s="216"/>
      <c r="AZ1045" s="216"/>
      <c r="BA1045" s="216"/>
      <c r="BB1045" s="216"/>
      <c r="BC1045" s="216"/>
      <c r="BD1045" s="216"/>
      <c r="BE1045" s="216"/>
      <c r="BF1045" s="216"/>
      <c r="BG1045" s="216"/>
      <c r="BH1045" s="216"/>
      <c r="BI1045" s="216"/>
      <c r="BJ1045" s="216"/>
      <c r="BK1045" s="216"/>
      <c r="BL1045" s="216"/>
      <c r="BM1045" s="216"/>
      <c r="BN1045" s="216"/>
      <c r="BO1045" s="216"/>
      <c r="BP1045" s="216"/>
      <c r="BQ1045" s="216"/>
      <c r="BR1045" s="216"/>
      <c r="BS1045" s="216"/>
      <c r="BT1045" s="216"/>
      <c r="BU1045" s="216"/>
      <c r="BV1045" s="216"/>
      <c r="BW1045" s="216"/>
      <c r="BX1045" s="216"/>
      <c r="BY1045" s="216"/>
      <c r="BZ1045" s="216"/>
      <c r="CA1045" s="216"/>
      <c r="CB1045" s="216"/>
      <c r="CC1045" s="216"/>
      <c r="CD1045" s="216"/>
      <c r="CE1045" s="216"/>
      <c r="CF1045" s="216"/>
      <c r="CG1045" s="216"/>
      <c r="CH1045" s="216"/>
      <c r="CI1045" s="216"/>
      <c r="CJ1045" s="216"/>
      <c r="CK1045" s="216"/>
      <c r="CL1045" s="216"/>
      <c r="CM1045" s="216"/>
      <c r="CN1045" s="216"/>
      <c r="CO1045" s="216"/>
      <c r="CP1045" s="216"/>
      <c r="CQ1045" s="216"/>
      <c r="CR1045" s="216"/>
      <c r="CS1045" s="216"/>
      <c r="CT1045" s="216"/>
      <c r="CU1045" s="216"/>
      <c r="CV1045" s="216"/>
      <c r="CW1045" s="216"/>
      <c r="CX1045" s="216"/>
      <c r="CY1045" s="216"/>
      <c r="CZ1045" s="216"/>
      <c r="DA1045" s="216"/>
      <c r="DB1045" s="216"/>
      <c r="DC1045" s="216"/>
      <c r="DD1045" s="216"/>
      <c r="DE1045" s="216"/>
      <c r="DF1045" s="216"/>
      <c r="DG1045" s="216"/>
      <c r="DH1045" s="216"/>
      <c r="DI1045" s="216"/>
      <c r="DJ1045" s="216"/>
      <c r="DK1045" s="216"/>
    </row>
    <row r="1046" spans="1:115" s="50" customFormat="1" ht="24">
      <c r="A1046" s="55">
        <v>116</v>
      </c>
      <c r="C1046" s="221" t="s">
        <v>7769</v>
      </c>
      <c r="D1046" s="221" t="s">
        <v>7757</v>
      </c>
      <c r="E1046" s="218" t="s">
        <v>7882</v>
      </c>
      <c r="F1046" s="218" t="s">
        <v>7885</v>
      </c>
      <c r="G1046" s="219" t="s">
        <v>355</v>
      </c>
      <c r="H1046" s="287">
        <v>2162269</v>
      </c>
      <c r="I1046" s="285">
        <v>0</v>
      </c>
      <c r="J1046" s="285">
        <v>0</v>
      </c>
      <c r="K1046" s="223">
        <v>42305</v>
      </c>
      <c r="L1046" s="221" t="s">
        <v>7886</v>
      </c>
      <c r="M1046" s="218"/>
      <c r="N1046" s="216"/>
      <c r="O1046" s="216"/>
      <c r="P1046" s="216"/>
      <c r="Q1046" s="216"/>
      <c r="R1046" s="216"/>
      <c r="S1046" s="216"/>
      <c r="T1046" s="216"/>
      <c r="U1046" s="216"/>
      <c r="V1046" s="216"/>
      <c r="W1046" s="216"/>
      <c r="X1046" s="216"/>
      <c r="Y1046" s="216"/>
      <c r="Z1046" s="216"/>
      <c r="AA1046" s="216"/>
      <c r="AB1046" s="216"/>
      <c r="AC1046" s="216"/>
      <c r="AD1046" s="216"/>
      <c r="AE1046" s="216"/>
      <c r="AF1046" s="216"/>
      <c r="AG1046" s="216"/>
      <c r="AH1046" s="216"/>
      <c r="AI1046" s="216"/>
      <c r="AJ1046" s="216"/>
      <c r="AK1046" s="216"/>
      <c r="AL1046" s="216"/>
      <c r="AM1046" s="216"/>
      <c r="AN1046" s="216"/>
      <c r="AO1046" s="216"/>
      <c r="AP1046" s="216"/>
      <c r="AQ1046" s="216"/>
      <c r="AR1046" s="216"/>
      <c r="AS1046" s="216"/>
      <c r="AT1046" s="216"/>
      <c r="AU1046" s="216"/>
      <c r="AV1046" s="216"/>
      <c r="AW1046" s="216"/>
      <c r="AX1046" s="216"/>
      <c r="AY1046" s="216"/>
      <c r="AZ1046" s="216"/>
      <c r="BA1046" s="216"/>
      <c r="BB1046" s="216"/>
      <c r="BC1046" s="216"/>
      <c r="BD1046" s="216"/>
      <c r="BE1046" s="216"/>
      <c r="BF1046" s="216"/>
      <c r="BG1046" s="216"/>
      <c r="BH1046" s="216"/>
      <c r="BI1046" s="216"/>
      <c r="BJ1046" s="216"/>
      <c r="BK1046" s="216"/>
      <c r="BL1046" s="216"/>
      <c r="BM1046" s="216"/>
      <c r="BN1046" s="216"/>
      <c r="BO1046" s="216"/>
      <c r="BP1046" s="216"/>
      <c r="BQ1046" s="216"/>
      <c r="BR1046" s="216"/>
      <c r="BS1046" s="216"/>
      <c r="BT1046" s="216"/>
      <c r="BU1046" s="216"/>
      <c r="BV1046" s="216"/>
      <c r="BW1046" s="216"/>
      <c r="BX1046" s="216"/>
      <c r="BY1046" s="216"/>
      <c r="BZ1046" s="216"/>
      <c r="CA1046" s="216"/>
      <c r="CB1046" s="216"/>
      <c r="CC1046" s="216"/>
      <c r="CD1046" s="216"/>
      <c r="CE1046" s="216"/>
      <c r="CF1046" s="216"/>
      <c r="CG1046" s="216"/>
      <c r="CH1046" s="216"/>
      <c r="CI1046" s="216"/>
      <c r="CJ1046" s="216"/>
      <c r="CK1046" s="216"/>
      <c r="CL1046" s="216"/>
      <c r="CM1046" s="216"/>
      <c r="CN1046" s="216"/>
      <c r="CO1046" s="216"/>
      <c r="CP1046" s="216"/>
      <c r="CQ1046" s="216"/>
      <c r="CR1046" s="216"/>
      <c r="CS1046" s="216"/>
      <c r="CT1046" s="216"/>
      <c r="CU1046" s="216"/>
      <c r="CV1046" s="216"/>
      <c r="CW1046" s="216"/>
      <c r="CX1046" s="216"/>
      <c r="CY1046" s="216"/>
      <c r="CZ1046" s="216"/>
      <c r="DA1046" s="216"/>
      <c r="DB1046" s="216"/>
      <c r="DC1046" s="216"/>
      <c r="DD1046" s="216"/>
      <c r="DE1046" s="216"/>
      <c r="DF1046" s="216"/>
      <c r="DG1046" s="216"/>
      <c r="DH1046" s="216"/>
      <c r="DI1046" s="216"/>
      <c r="DJ1046" s="216"/>
      <c r="DK1046" s="216"/>
    </row>
    <row r="1047" spans="1:115" s="50" customFormat="1" ht="24">
      <c r="A1047" s="232">
        <v>117</v>
      </c>
      <c r="C1047" s="221" t="s">
        <v>7887</v>
      </c>
      <c r="D1047" s="221" t="s">
        <v>7752</v>
      </c>
      <c r="E1047" s="218" t="s">
        <v>7888</v>
      </c>
      <c r="F1047" s="218" t="s">
        <v>7889</v>
      </c>
      <c r="G1047" s="219" t="s">
        <v>355</v>
      </c>
      <c r="H1047" s="287">
        <v>30000</v>
      </c>
      <c r="I1047" s="285">
        <v>0</v>
      </c>
      <c r="J1047" s="285">
        <v>0</v>
      </c>
      <c r="K1047" s="224">
        <v>42472</v>
      </c>
      <c r="L1047" s="218" t="s">
        <v>7890</v>
      </c>
      <c r="M1047" s="218"/>
      <c r="N1047" s="216"/>
      <c r="O1047" s="216"/>
      <c r="P1047" s="216"/>
      <c r="Q1047" s="216"/>
      <c r="R1047" s="216"/>
      <c r="S1047" s="216"/>
      <c r="T1047" s="216"/>
      <c r="U1047" s="216"/>
      <c r="V1047" s="216"/>
      <c r="W1047" s="216"/>
      <c r="X1047" s="216"/>
      <c r="Y1047" s="216"/>
      <c r="Z1047" s="216"/>
      <c r="AA1047" s="216"/>
      <c r="AB1047" s="216"/>
      <c r="AC1047" s="216"/>
      <c r="AD1047" s="216"/>
      <c r="AE1047" s="216"/>
      <c r="AF1047" s="216"/>
      <c r="AG1047" s="216"/>
      <c r="AH1047" s="216"/>
      <c r="AI1047" s="216"/>
      <c r="AJ1047" s="216"/>
      <c r="AK1047" s="216"/>
      <c r="AL1047" s="216"/>
      <c r="AM1047" s="216"/>
      <c r="AN1047" s="216"/>
      <c r="AO1047" s="216"/>
      <c r="AP1047" s="216"/>
      <c r="AQ1047" s="216"/>
      <c r="AR1047" s="216"/>
      <c r="AS1047" s="216"/>
      <c r="AT1047" s="216"/>
      <c r="AU1047" s="216"/>
      <c r="AV1047" s="216"/>
      <c r="AW1047" s="216"/>
      <c r="AX1047" s="216"/>
      <c r="AY1047" s="216"/>
      <c r="AZ1047" s="216"/>
      <c r="BA1047" s="216"/>
      <c r="BB1047" s="216"/>
      <c r="BC1047" s="216"/>
      <c r="BD1047" s="216"/>
      <c r="BE1047" s="216"/>
      <c r="BF1047" s="216"/>
      <c r="BG1047" s="216"/>
      <c r="BH1047" s="216"/>
      <c r="BI1047" s="216"/>
      <c r="BJ1047" s="216"/>
      <c r="BK1047" s="216"/>
      <c r="BL1047" s="216"/>
      <c r="BM1047" s="216"/>
      <c r="BN1047" s="216"/>
      <c r="BO1047" s="216"/>
      <c r="BP1047" s="216"/>
      <c r="BQ1047" s="216"/>
      <c r="BR1047" s="216"/>
      <c r="BS1047" s="216"/>
      <c r="BT1047" s="216"/>
      <c r="BU1047" s="216"/>
      <c r="BV1047" s="216"/>
      <c r="BW1047" s="216"/>
      <c r="BX1047" s="216"/>
      <c r="BY1047" s="216"/>
      <c r="BZ1047" s="216"/>
      <c r="CA1047" s="216"/>
      <c r="CB1047" s="216"/>
      <c r="CC1047" s="216"/>
      <c r="CD1047" s="216"/>
      <c r="CE1047" s="216"/>
      <c r="CF1047" s="216"/>
      <c r="CG1047" s="216"/>
      <c r="CH1047" s="216"/>
      <c r="CI1047" s="216"/>
      <c r="CJ1047" s="216"/>
      <c r="CK1047" s="216"/>
      <c r="CL1047" s="216"/>
      <c r="CM1047" s="216"/>
      <c r="CN1047" s="216"/>
      <c r="CO1047" s="216"/>
      <c r="CP1047" s="216"/>
      <c r="CQ1047" s="216"/>
      <c r="CR1047" s="216"/>
      <c r="CS1047" s="216"/>
      <c r="CT1047" s="216"/>
      <c r="CU1047" s="216"/>
      <c r="CV1047" s="216"/>
      <c r="CW1047" s="216"/>
      <c r="CX1047" s="216"/>
      <c r="CY1047" s="216"/>
      <c r="CZ1047" s="216"/>
      <c r="DA1047" s="216"/>
      <c r="DB1047" s="216"/>
      <c r="DC1047" s="216"/>
      <c r="DD1047" s="216"/>
      <c r="DE1047" s="216"/>
      <c r="DF1047" s="216"/>
      <c r="DG1047" s="216"/>
      <c r="DH1047" s="216"/>
      <c r="DI1047" s="216"/>
      <c r="DJ1047" s="216"/>
      <c r="DK1047" s="216"/>
    </row>
    <row r="1048" spans="1:115" s="51" customFormat="1" ht="24">
      <c r="A1048" s="55">
        <v>118</v>
      </c>
      <c r="B1048" s="50"/>
      <c r="C1048" s="221" t="s">
        <v>7887</v>
      </c>
      <c r="D1048" s="221" t="s">
        <v>7752</v>
      </c>
      <c r="E1048" s="218" t="s">
        <v>7888</v>
      </c>
      <c r="F1048" s="218" t="s">
        <v>7891</v>
      </c>
      <c r="G1048" s="219" t="s">
        <v>355</v>
      </c>
      <c r="H1048" s="287">
        <v>15000</v>
      </c>
      <c r="I1048" s="285">
        <v>0</v>
      </c>
      <c r="J1048" s="285">
        <v>0</v>
      </c>
      <c r="K1048" s="224">
        <v>42472</v>
      </c>
      <c r="L1048" s="218" t="s">
        <v>7892</v>
      </c>
      <c r="M1048" s="218"/>
      <c r="N1048" s="216"/>
      <c r="O1048" s="216"/>
      <c r="P1048" s="216"/>
      <c r="Q1048" s="216"/>
      <c r="R1048" s="216"/>
      <c r="S1048" s="216"/>
      <c r="T1048" s="216"/>
      <c r="U1048" s="216"/>
      <c r="V1048" s="216"/>
      <c r="W1048" s="216"/>
      <c r="X1048" s="216"/>
      <c r="Y1048" s="216"/>
      <c r="Z1048" s="216"/>
      <c r="AA1048" s="216"/>
      <c r="AB1048" s="216"/>
      <c r="AC1048" s="216"/>
      <c r="AD1048" s="216"/>
      <c r="AE1048" s="216"/>
      <c r="AF1048" s="216"/>
      <c r="AG1048" s="216"/>
      <c r="AH1048" s="216"/>
      <c r="AI1048" s="216"/>
      <c r="AJ1048" s="216"/>
      <c r="AK1048" s="216"/>
      <c r="AL1048" s="216"/>
      <c r="AM1048" s="216"/>
      <c r="AN1048" s="216"/>
      <c r="AO1048" s="216"/>
      <c r="AP1048" s="216"/>
      <c r="AQ1048" s="216"/>
      <c r="AR1048" s="216"/>
      <c r="AS1048" s="216"/>
      <c r="AT1048" s="216"/>
      <c r="AU1048" s="216"/>
      <c r="AV1048" s="216"/>
      <c r="AW1048" s="216"/>
      <c r="AX1048" s="216"/>
      <c r="AY1048" s="216"/>
      <c r="AZ1048" s="216"/>
      <c r="BA1048" s="216"/>
      <c r="BB1048" s="216"/>
      <c r="BC1048" s="216"/>
      <c r="BD1048" s="216"/>
      <c r="BE1048" s="216"/>
      <c r="BF1048" s="216"/>
      <c r="BG1048" s="216"/>
      <c r="BH1048" s="216"/>
      <c r="BI1048" s="216"/>
      <c r="BJ1048" s="216"/>
      <c r="BK1048" s="216"/>
      <c r="BL1048" s="216"/>
      <c r="BM1048" s="216"/>
      <c r="BN1048" s="216"/>
      <c r="BO1048" s="216"/>
      <c r="BP1048" s="216"/>
      <c r="BQ1048" s="216"/>
      <c r="BR1048" s="216"/>
      <c r="BS1048" s="216"/>
      <c r="BT1048" s="216"/>
      <c r="BU1048" s="216"/>
      <c r="BV1048" s="216"/>
      <c r="BW1048" s="216"/>
      <c r="BX1048" s="216"/>
      <c r="BY1048" s="216"/>
      <c r="BZ1048" s="216"/>
      <c r="CA1048" s="216"/>
      <c r="CB1048" s="216"/>
      <c r="CC1048" s="216"/>
      <c r="CD1048" s="216"/>
      <c r="CE1048" s="216"/>
      <c r="CF1048" s="216"/>
      <c r="CG1048" s="216"/>
      <c r="CH1048" s="216"/>
      <c r="CI1048" s="216"/>
      <c r="CJ1048" s="216"/>
      <c r="CK1048" s="216"/>
      <c r="CL1048" s="216"/>
      <c r="CM1048" s="216"/>
      <c r="CN1048" s="216"/>
      <c r="CO1048" s="216"/>
      <c r="CP1048" s="216"/>
      <c r="CQ1048" s="216"/>
      <c r="CR1048" s="216"/>
      <c r="CS1048" s="216"/>
      <c r="CT1048" s="216"/>
      <c r="CU1048" s="216"/>
      <c r="CV1048" s="216"/>
      <c r="CW1048" s="216"/>
      <c r="CX1048" s="216"/>
      <c r="CY1048" s="216"/>
      <c r="CZ1048" s="216"/>
      <c r="DA1048" s="216"/>
      <c r="DB1048" s="216"/>
      <c r="DC1048" s="216"/>
      <c r="DD1048" s="216"/>
      <c r="DE1048" s="216"/>
      <c r="DF1048" s="216"/>
      <c r="DG1048" s="216"/>
      <c r="DH1048" s="216"/>
      <c r="DI1048" s="216"/>
      <c r="DJ1048" s="216"/>
      <c r="DK1048" s="216"/>
    </row>
    <row r="1049" spans="1:115" s="51" customFormat="1" ht="24">
      <c r="A1049" s="232">
        <v>119</v>
      </c>
      <c r="B1049" s="50"/>
      <c r="C1049" s="221" t="s">
        <v>7887</v>
      </c>
      <c r="D1049" s="221" t="s">
        <v>7752</v>
      </c>
      <c r="E1049" s="218" t="s">
        <v>7888</v>
      </c>
      <c r="F1049" s="218" t="s">
        <v>7893</v>
      </c>
      <c r="G1049" s="225" t="s">
        <v>41</v>
      </c>
      <c r="H1049" s="283">
        <v>183507</v>
      </c>
      <c r="I1049" s="285">
        <v>0</v>
      </c>
      <c r="J1049" s="285">
        <v>0</v>
      </c>
      <c r="K1049" s="224">
        <v>42472</v>
      </c>
      <c r="L1049" s="218" t="s">
        <v>7894</v>
      </c>
      <c r="M1049" s="218"/>
      <c r="N1049" s="216"/>
      <c r="O1049" s="216"/>
      <c r="P1049" s="216"/>
      <c r="Q1049" s="216"/>
      <c r="R1049" s="216"/>
      <c r="S1049" s="216"/>
      <c r="T1049" s="216"/>
      <c r="U1049" s="216"/>
      <c r="V1049" s="216"/>
      <c r="W1049" s="216"/>
      <c r="X1049" s="216"/>
      <c r="Y1049" s="216"/>
      <c r="Z1049" s="216"/>
      <c r="AA1049" s="216"/>
      <c r="AB1049" s="216"/>
      <c r="AC1049" s="216"/>
      <c r="AD1049" s="216"/>
      <c r="AE1049" s="216"/>
      <c r="AF1049" s="216"/>
      <c r="AG1049" s="216"/>
      <c r="AH1049" s="216"/>
      <c r="AI1049" s="216"/>
      <c r="AJ1049" s="216"/>
      <c r="AK1049" s="216"/>
      <c r="AL1049" s="216"/>
      <c r="AM1049" s="216"/>
      <c r="AN1049" s="216"/>
      <c r="AO1049" s="216"/>
      <c r="AP1049" s="216"/>
      <c r="AQ1049" s="216"/>
      <c r="AR1049" s="216"/>
      <c r="AS1049" s="216"/>
      <c r="AT1049" s="216"/>
      <c r="AU1049" s="216"/>
      <c r="AV1049" s="216"/>
      <c r="AW1049" s="216"/>
      <c r="AX1049" s="216"/>
      <c r="AY1049" s="216"/>
      <c r="AZ1049" s="216"/>
      <c r="BA1049" s="216"/>
      <c r="BB1049" s="216"/>
      <c r="BC1049" s="216"/>
      <c r="BD1049" s="216"/>
      <c r="BE1049" s="216"/>
      <c r="BF1049" s="216"/>
      <c r="BG1049" s="216"/>
      <c r="BH1049" s="216"/>
      <c r="BI1049" s="216"/>
      <c r="BJ1049" s="216"/>
      <c r="BK1049" s="216"/>
      <c r="BL1049" s="216"/>
      <c r="BM1049" s="216"/>
      <c r="BN1049" s="216"/>
      <c r="BO1049" s="216"/>
      <c r="BP1049" s="216"/>
      <c r="BQ1049" s="216"/>
      <c r="BR1049" s="216"/>
      <c r="BS1049" s="216"/>
      <c r="BT1049" s="216"/>
      <c r="BU1049" s="216"/>
      <c r="BV1049" s="216"/>
      <c r="BW1049" s="216"/>
      <c r="BX1049" s="216"/>
      <c r="BY1049" s="216"/>
      <c r="BZ1049" s="216"/>
      <c r="CA1049" s="216"/>
      <c r="CB1049" s="216"/>
      <c r="CC1049" s="216"/>
      <c r="CD1049" s="216"/>
      <c r="CE1049" s="216"/>
      <c r="CF1049" s="216"/>
      <c r="CG1049" s="216"/>
      <c r="CH1049" s="216"/>
      <c r="CI1049" s="216"/>
      <c r="CJ1049" s="216"/>
      <c r="CK1049" s="216"/>
      <c r="CL1049" s="216"/>
      <c r="CM1049" s="216"/>
      <c r="CN1049" s="216"/>
      <c r="CO1049" s="216"/>
      <c r="CP1049" s="216"/>
      <c r="CQ1049" s="216"/>
      <c r="CR1049" s="216"/>
      <c r="CS1049" s="216"/>
      <c r="CT1049" s="216"/>
      <c r="CU1049" s="216"/>
      <c r="CV1049" s="216"/>
      <c r="CW1049" s="216"/>
      <c r="CX1049" s="216"/>
      <c r="CY1049" s="216"/>
      <c r="CZ1049" s="216"/>
      <c r="DA1049" s="216"/>
      <c r="DB1049" s="216"/>
      <c r="DC1049" s="216"/>
      <c r="DD1049" s="216"/>
      <c r="DE1049" s="216"/>
      <c r="DF1049" s="216"/>
      <c r="DG1049" s="216"/>
      <c r="DH1049" s="216"/>
      <c r="DI1049" s="216"/>
      <c r="DJ1049" s="216"/>
      <c r="DK1049" s="216"/>
    </row>
    <row r="1050" spans="1:115" s="51" customFormat="1" ht="24">
      <c r="A1050" s="55">
        <v>120</v>
      </c>
      <c r="B1050" s="50"/>
      <c r="C1050" s="221" t="s">
        <v>7895</v>
      </c>
      <c r="D1050" s="221" t="s">
        <v>7896</v>
      </c>
      <c r="E1050" s="218" t="s">
        <v>7897</v>
      </c>
      <c r="F1050" s="218" t="s">
        <v>7898</v>
      </c>
      <c r="G1050" s="225" t="s">
        <v>41</v>
      </c>
      <c r="H1050" s="283">
        <v>857</v>
      </c>
      <c r="I1050" s="280">
        <v>0</v>
      </c>
      <c r="J1050" s="280">
        <v>0</v>
      </c>
      <c r="K1050" s="56">
        <v>42598</v>
      </c>
      <c r="L1050" s="226" t="s">
        <v>7899</v>
      </c>
      <c r="M1050" s="50"/>
      <c r="N1050" s="216"/>
      <c r="O1050" s="216"/>
      <c r="P1050" s="216"/>
      <c r="Q1050" s="216"/>
      <c r="R1050" s="216"/>
      <c r="S1050" s="216"/>
      <c r="T1050" s="216"/>
      <c r="U1050" s="216"/>
      <c r="V1050" s="216"/>
      <c r="W1050" s="216"/>
      <c r="X1050" s="216"/>
      <c r="Y1050" s="216"/>
      <c r="Z1050" s="216"/>
      <c r="AA1050" s="216"/>
      <c r="AB1050" s="216"/>
      <c r="AC1050" s="216"/>
      <c r="AD1050" s="216"/>
      <c r="AE1050" s="216"/>
      <c r="AF1050" s="216"/>
      <c r="AG1050" s="216"/>
      <c r="AH1050" s="216"/>
      <c r="AI1050" s="216"/>
      <c r="AJ1050" s="216"/>
      <c r="AK1050" s="216"/>
      <c r="AL1050" s="216"/>
      <c r="AM1050" s="216"/>
      <c r="AN1050" s="216"/>
      <c r="AO1050" s="216"/>
      <c r="AP1050" s="216"/>
      <c r="AQ1050" s="216"/>
      <c r="AR1050" s="216"/>
      <c r="AS1050" s="216"/>
      <c r="AT1050" s="216"/>
      <c r="AU1050" s="216"/>
      <c r="AV1050" s="216"/>
      <c r="AW1050" s="216"/>
      <c r="AX1050" s="216"/>
      <c r="AY1050" s="216"/>
      <c r="AZ1050" s="216"/>
      <c r="BA1050" s="216"/>
      <c r="BB1050" s="216"/>
      <c r="BC1050" s="216"/>
      <c r="BD1050" s="216"/>
      <c r="BE1050" s="216"/>
      <c r="BF1050" s="216"/>
      <c r="BG1050" s="216"/>
      <c r="BH1050" s="216"/>
      <c r="BI1050" s="216"/>
      <c r="BJ1050" s="216"/>
      <c r="BK1050" s="216"/>
      <c r="BL1050" s="216"/>
      <c r="BM1050" s="216"/>
      <c r="BN1050" s="216"/>
      <c r="BO1050" s="216"/>
      <c r="BP1050" s="216"/>
      <c r="BQ1050" s="216"/>
      <c r="BR1050" s="216"/>
      <c r="BS1050" s="216"/>
      <c r="BT1050" s="216"/>
      <c r="BU1050" s="216"/>
      <c r="BV1050" s="216"/>
      <c r="BW1050" s="216"/>
      <c r="BX1050" s="216"/>
      <c r="BY1050" s="216"/>
      <c r="BZ1050" s="216"/>
      <c r="CA1050" s="216"/>
      <c r="CB1050" s="216"/>
      <c r="CC1050" s="216"/>
      <c r="CD1050" s="216"/>
      <c r="CE1050" s="216"/>
      <c r="CF1050" s="216"/>
      <c r="CG1050" s="216"/>
      <c r="CH1050" s="216"/>
      <c r="CI1050" s="216"/>
      <c r="CJ1050" s="216"/>
      <c r="CK1050" s="216"/>
      <c r="CL1050" s="216"/>
      <c r="CM1050" s="216"/>
      <c r="CN1050" s="216"/>
      <c r="CO1050" s="216"/>
      <c r="CP1050" s="216"/>
      <c r="CQ1050" s="216"/>
      <c r="CR1050" s="216"/>
      <c r="CS1050" s="216"/>
      <c r="CT1050" s="216"/>
      <c r="CU1050" s="216"/>
      <c r="CV1050" s="216"/>
      <c r="CW1050" s="216"/>
      <c r="CX1050" s="216"/>
      <c r="CY1050" s="216"/>
      <c r="CZ1050" s="216"/>
      <c r="DA1050" s="216"/>
      <c r="DB1050" s="216"/>
      <c r="DC1050" s="216"/>
      <c r="DD1050" s="216"/>
      <c r="DE1050" s="216"/>
      <c r="DF1050" s="216"/>
      <c r="DG1050" s="216"/>
      <c r="DH1050" s="216"/>
      <c r="DI1050" s="216"/>
      <c r="DJ1050" s="216"/>
      <c r="DK1050" s="216"/>
    </row>
    <row r="1051" spans="1:115" s="51" customFormat="1" ht="36">
      <c r="A1051" s="232">
        <v>121</v>
      </c>
      <c r="B1051" s="50"/>
      <c r="C1051" s="221" t="s">
        <v>7900</v>
      </c>
      <c r="D1051" s="221" t="s">
        <v>7757</v>
      </c>
      <c r="E1051" s="218" t="s">
        <v>7901</v>
      </c>
      <c r="F1051" s="218" t="s">
        <v>7902</v>
      </c>
      <c r="G1051" s="225" t="s">
        <v>41</v>
      </c>
      <c r="H1051" s="283">
        <v>200</v>
      </c>
      <c r="I1051" s="280">
        <v>0</v>
      </c>
      <c r="J1051" s="280">
        <v>0</v>
      </c>
      <c r="K1051" s="56">
        <v>42625</v>
      </c>
      <c r="L1051" s="226" t="s">
        <v>7903</v>
      </c>
      <c r="M1051" s="50"/>
      <c r="N1051" s="216"/>
      <c r="O1051" s="216"/>
      <c r="P1051" s="216"/>
      <c r="Q1051" s="216"/>
      <c r="R1051" s="216"/>
      <c r="S1051" s="216"/>
      <c r="T1051" s="216"/>
      <c r="U1051" s="216"/>
      <c r="V1051" s="216"/>
      <c r="W1051" s="216"/>
      <c r="X1051" s="216"/>
      <c r="Y1051" s="216"/>
      <c r="Z1051" s="216"/>
      <c r="AA1051" s="216"/>
      <c r="AB1051" s="216"/>
      <c r="AC1051" s="216"/>
      <c r="AD1051" s="216"/>
      <c r="AE1051" s="216"/>
      <c r="AF1051" s="216"/>
      <c r="AG1051" s="216"/>
      <c r="AH1051" s="216"/>
      <c r="AI1051" s="216"/>
      <c r="AJ1051" s="216"/>
      <c r="AK1051" s="216"/>
      <c r="AL1051" s="216"/>
      <c r="AM1051" s="216"/>
      <c r="AN1051" s="216"/>
      <c r="AO1051" s="216"/>
      <c r="AP1051" s="216"/>
      <c r="AQ1051" s="216"/>
      <c r="AR1051" s="216"/>
      <c r="AS1051" s="216"/>
      <c r="AT1051" s="216"/>
      <c r="AU1051" s="216"/>
      <c r="AV1051" s="216"/>
      <c r="AW1051" s="216"/>
      <c r="AX1051" s="216"/>
      <c r="AY1051" s="216"/>
      <c r="AZ1051" s="216"/>
      <c r="BA1051" s="216"/>
      <c r="BB1051" s="216"/>
      <c r="BC1051" s="216"/>
      <c r="BD1051" s="216"/>
      <c r="BE1051" s="216"/>
      <c r="BF1051" s="216"/>
      <c r="BG1051" s="216"/>
      <c r="BH1051" s="216"/>
      <c r="BI1051" s="216"/>
      <c r="BJ1051" s="216"/>
      <c r="BK1051" s="216"/>
      <c r="BL1051" s="216"/>
      <c r="BM1051" s="216"/>
      <c r="BN1051" s="216"/>
      <c r="BO1051" s="216"/>
      <c r="BP1051" s="216"/>
      <c r="BQ1051" s="216"/>
      <c r="BR1051" s="216"/>
      <c r="BS1051" s="216"/>
      <c r="BT1051" s="216"/>
      <c r="BU1051" s="216"/>
      <c r="BV1051" s="216"/>
      <c r="BW1051" s="216"/>
      <c r="BX1051" s="216"/>
      <c r="BY1051" s="216"/>
      <c r="BZ1051" s="216"/>
      <c r="CA1051" s="216"/>
      <c r="CB1051" s="216"/>
      <c r="CC1051" s="216"/>
      <c r="CD1051" s="216"/>
      <c r="CE1051" s="216"/>
      <c r="CF1051" s="216"/>
      <c r="CG1051" s="216"/>
      <c r="CH1051" s="216"/>
      <c r="CI1051" s="216"/>
      <c r="CJ1051" s="216"/>
      <c r="CK1051" s="216"/>
      <c r="CL1051" s="216"/>
      <c r="CM1051" s="216"/>
      <c r="CN1051" s="216"/>
      <c r="CO1051" s="216"/>
      <c r="CP1051" s="216"/>
      <c r="CQ1051" s="216"/>
      <c r="CR1051" s="216"/>
      <c r="CS1051" s="216"/>
      <c r="CT1051" s="216"/>
      <c r="CU1051" s="216"/>
      <c r="CV1051" s="216"/>
      <c r="CW1051" s="216"/>
      <c r="CX1051" s="216"/>
      <c r="CY1051" s="216"/>
      <c r="CZ1051" s="216"/>
      <c r="DA1051" s="216"/>
      <c r="DB1051" s="216"/>
      <c r="DC1051" s="216"/>
      <c r="DD1051" s="216"/>
      <c r="DE1051" s="216"/>
      <c r="DF1051" s="216"/>
      <c r="DG1051" s="216"/>
      <c r="DH1051" s="216"/>
      <c r="DI1051" s="216"/>
      <c r="DJ1051" s="216"/>
      <c r="DK1051" s="216"/>
    </row>
    <row r="1052" spans="1:115" s="51" customFormat="1" ht="24">
      <c r="A1052" s="55">
        <v>122</v>
      </c>
      <c r="B1052" s="50"/>
      <c r="C1052" s="221" t="s">
        <v>7904</v>
      </c>
      <c r="D1052" s="221" t="s">
        <v>7858</v>
      </c>
      <c r="E1052" s="218" t="s">
        <v>7905</v>
      </c>
      <c r="F1052" s="218" t="s">
        <v>7906</v>
      </c>
      <c r="G1052" s="225" t="s">
        <v>41</v>
      </c>
      <c r="H1052" s="283">
        <v>895</v>
      </c>
      <c r="I1052" s="280">
        <v>0</v>
      </c>
      <c r="J1052" s="280">
        <v>0</v>
      </c>
      <c r="K1052" s="56">
        <v>42625</v>
      </c>
      <c r="L1052" s="226" t="s">
        <v>7907</v>
      </c>
      <c r="M1052" s="50"/>
      <c r="N1052" s="216"/>
      <c r="O1052" s="216"/>
      <c r="P1052" s="216"/>
      <c r="Q1052" s="216"/>
      <c r="R1052" s="216"/>
      <c r="S1052" s="216"/>
      <c r="T1052" s="216"/>
      <c r="U1052" s="216"/>
      <c r="V1052" s="216"/>
      <c r="W1052" s="216"/>
      <c r="X1052" s="216"/>
      <c r="Y1052" s="216"/>
      <c r="Z1052" s="216"/>
      <c r="AA1052" s="216"/>
      <c r="AB1052" s="216"/>
      <c r="AC1052" s="216"/>
      <c r="AD1052" s="216"/>
      <c r="AE1052" s="216"/>
      <c r="AF1052" s="216"/>
      <c r="AG1052" s="216"/>
      <c r="AH1052" s="216"/>
      <c r="AI1052" s="216"/>
      <c r="AJ1052" s="216"/>
      <c r="AK1052" s="216"/>
      <c r="AL1052" s="216"/>
      <c r="AM1052" s="216"/>
      <c r="AN1052" s="216"/>
      <c r="AO1052" s="216"/>
      <c r="AP1052" s="216"/>
      <c r="AQ1052" s="216"/>
      <c r="AR1052" s="216"/>
      <c r="AS1052" s="216"/>
      <c r="AT1052" s="216"/>
      <c r="AU1052" s="216"/>
      <c r="AV1052" s="216"/>
      <c r="AW1052" s="216"/>
      <c r="AX1052" s="216"/>
      <c r="AY1052" s="216"/>
      <c r="AZ1052" s="216"/>
      <c r="BA1052" s="216"/>
      <c r="BB1052" s="216"/>
      <c r="BC1052" s="216"/>
      <c r="BD1052" s="216"/>
      <c r="BE1052" s="216"/>
      <c r="BF1052" s="216"/>
      <c r="BG1052" s="216"/>
      <c r="BH1052" s="216"/>
      <c r="BI1052" s="216"/>
      <c r="BJ1052" s="216"/>
      <c r="BK1052" s="216"/>
      <c r="BL1052" s="216"/>
      <c r="BM1052" s="216"/>
      <c r="BN1052" s="216"/>
      <c r="BO1052" s="216"/>
      <c r="BP1052" s="216"/>
      <c r="BQ1052" s="216"/>
      <c r="BR1052" s="216"/>
      <c r="BS1052" s="216"/>
      <c r="BT1052" s="216"/>
      <c r="BU1052" s="216"/>
      <c r="BV1052" s="216"/>
      <c r="BW1052" s="216"/>
      <c r="BX1052" s="216"/>
      <c r="BY1052" s="216"/>
      <c r="BZ1052" s="216"/>
      <c r="CA1052" s="216"/>
      <c r="CB1052" s="216"/>
      <c r="CC1052" s="216"/>
      <c r="CD1052" s="216"/>
      <c r="CE1052" s="216"/>
      <c r="CF1052" s="216"/>
      <c r="CG1052" s="216"/>
      <c r="CH1052" s="216"/>
      <c r="CI1052" s="216"/>
      <c r="CJ1052" s="216"/>
      <c r="CK1052" s="216"/>
      <c r="CL1052" s="216"/>
      <c r="CM1052" s="216"/>
      <c r="CN1052" s="216"/>
      <c r="CO1052" s="216"/>
      <c r="CP1052" s="216"/>
      <c r="CQ1052" s="216"/>
      <c r="CR1052" s="216"/>
      <c r="CS1052" s="216"/>
      <c r="CT1052" s="216"/>
      <c r="CU1052" s="216"/>
      <c r="CV1052" s="216"/>
      <c r="CW1052" s="216"/>
      <c r="CX1052" s="216"/>
      <c r="CY1052" s="216"/>
      <c r="CZ1052" s="216"/>
      <c r="DA1052" s="216"/>
      <c r="DB1052" s="216"/>
      <c r="DC1052" s="216"/>
      <c r="DD1052" s="216"/>
      <c r="DE1052" s="216"/>
      <c r="DF1052" s="216"/>
      <c r="DG1052" s="216"/>
      <c r="DH1052" s="216"/>
      <c r="DI1052" s="216"/>
      <c r="DJ1052" s="216"/>
      <c r="DK1052" s="216"/>
    </row>
    <row r="1053" spans="1:115" s="51" customFormat="1" ht="24">
      <c r="A1053" s="232">
        <v>123</v>
      </c>
      <c r="B1053" s="50"/>
      <c r="C1053" s="221" t="s">
        <v>7908</v>
      </c>
      <c r="D1053" s="221" t="s">
        <v>7909</v>
      </c>
      <c r="E1053" s="218" t="s">
        <v>7910</v>
      </c>
      <c r="F1053" s="218" t="s">
        <v>7911</v>
      </c>
      <c r="G1053" s="225" t="s">
        <v>41</v>
      </c>
      <c r="H1053" s="283">
        <v>26697</v>
      </c>
      <c r="I1053" s="280">
        <v>0</v>
      </c>
      <c r="J1053" s="280">
        <v>0</v>
      </c>
      <c r="K1053" s="56">
        <v>42620</v>
      </c>
      <c r="L1053" s="226" t="s">
        <v>7912</v>
      </c>
      <c r="M1053" s="50"/>
      <c r="N1053" s="216"/>
      <c r="O1053" s="216"/>
      <c r="P1053" s="216"/>
      <c r="Q1053" s="216"/>
      <c r="R1053" s="216"/>
      <c r="S1053" s="216"/>
      <c r="T1053" s="216"/>
      <c r="U1053" s="216"/>
      <c r="V1053" s="216"/>
      <c r="W1053" s="216"/>
      <c r="X1053" s="216"/>
      <c r="Y1053" s="216"/>
      <c r="Z1053" s="216"/>
      <c r="AA1053" s="216"/>
      <c r="AB1053" s="216"/>
      <c r="AC1053" s="216"/>
      <c r="AD1053" s="216"/>
      <c r="AE1053" s="216"/>
      <c r="AF1053" s="216"/>
      <c r="AG1053" s="216"/>
      <c r="AH1053" s="216"/>
      <c r="AI1053" s="216"/>
      <c r="AJ1053" s="216"/>
      <c r="AK1053" s="216"/>
      <c r="AL1053" s="216"/>
      <c r="AM1053" s="216"/>
      <c r="AN1053" s="216"/>
      <c r="AO1053" s="216"/>
      <c r="AP1053" s="216"/>
      <c r="AQ1053" s="216"/>
      <c r="AR1053" s="216"/>
      <c r="AS1053" s="216"/>
      <c r="AT1053" s="216"/>
      <c r="AU1053" s="216"/>
      <c r="AV1053" s="216"/>
      <c r="AW1053" s="216"/>
      <c r="AX1053" s="216"/>
      <c r="AY1053" s="216"/>
      <c r="AZ1053" s="216"/>
      <c r="BA1053" s="216"/>
      <c r="BB1053" s="216"/>
      <c r="BC1053" s="216"/>
      <c r="BD1053" s="216"/>
      <c r="BE1053" s="216"/>
      <c r="BF1053" s="216"/>
      <c r="BG1053" s="216"/>
      <c r="BH1053" s="216"/>
      <c r="BI1053" s="216"/>
      <c r="BJ1053" s="216"/>
      <c r="BK1053" s="216"/>
      <c r="BL1053" s="216"/>
      <c r="BM1053" s="216"/>
      <c r="BN1053" s="216"/>
      <c r="BO1053" s="216"/>
      <c r="BP1053" s="216"/>
      <c r="BQ1053" s="216"/>
      <c r="BR1053" s="216"/>
      <c r="BS1053" s="216"/>
      <c r="BT1053" s="216"/>
      <c r="BU1053" s="216"/>
      <c r="BV1053" s="216"/>
      <c r="BW1053" s="216"/>
      <c r="BX1053" s="216"/>
      <c r="BY1053" s="216"/>
      <c r="BZ1053" s="216"/>
      <c r="CA1053" s="216"/>
      <c r="CB1053" s="216"/>
      <c r="CC1053" s="216"/>
      <c r="CD1053" s="216"/>
      <c r="CE1053" s="216"/>
      <c r="CF1053" s="216"/>
      <c r="CG1053" s="216"/>
      <c r="CH1053" s="216"/>
      <c r="CI1053" s="216"/>
      <c r="CJ1053" s="216"/>
      <c r="CK1053" s="216"/>
      <c r="CL1053" s="216"/>
      <c r="CM1053" s="216"/>
      <c r="CN1053" s="216"/>
      <c r="CO1053" s="216"/>
      <c r="CP1053" s="216"/>
      <c r="CQ1053" s="216"/>
      <c r="CR1053" s="216"/>
      <c r="CS1053" s="216"/>
      <c r="CT1053" s="216"/>
      <c r="CU1053" s="216"/>
      <c r="CV1053" s="216"/>
      <c r="CW1053" s="216"/>
      <c r="CX1053" s="216"/>
      <c r="CY1053" s="216"/>
      <c r="CZ1053" s="216"/>
      <c r="DA1053" s="216"/>
      <c r="DB1053" s="216"/>
      <c r="DC1053" s="216"/>
      <c r="DD1053" s="216"/>
      <c r="DE1053" s="216"/>
      <c r="DF1053" s="216"/>
      <c r="DG1053" s="216"/>
      <c r="DH1053" s="216"/>
      <c r="DI1053" s="216"/>
      <c r="DJ1053" s="216"/>
      <c r="DK1053" s="216"/>
    </row>
    <row r="1054" spans="1:115" s="51" customFormat="1" ht="25.5">
      <c r="A1054" s="55">
        <v>124</v>
      </c>
      <c r="B1054" s="50"/>
      <c r="C1054" s="50" t="s">
        <v>7913</v>
      </c>
      <c r="D1054" s="221" t="s">
        <v>7909</v>
      </c>
      <c r="E1054" s="218" t="s">
        <v>7914</v>
      </c>
      <c r="F1054" s="218" t="s">
        <v>7915</v>
      </c>
      <c r="G1054" s="225" t="s">
        <v>41</v>
      </c>
      <c r="H1054" s="283">
        <v>50467</v>
      </c>
      <c r="I1054" s="280">
        <v>0</v>
      </c>
      <c r="J1054" s="280">
        <v>0</v>
      </c>
      <c r="K1054" s="56">
        <v>42607</v>
      </c>
      <c r="L1054" s="226" t="s">
        <v>7916</v>
      </c>
      <c r="M1054" s="50"/>
      <c r="N1054" s="216"/>
      <c r="O1054" s="216"/>
      <c r="P1054" s="216"/>
      <c r="Q1054" s="216"/>
      <c r="R1054" s="216"/>
      <c r="S1054" s="216"/>
      <c r="T1054" s="216"/>
      <c r="U1054" s="216"/>
      <c r="V1054" s="216"/>
      <c r="W1054" s="216"/>
      <c r="X1054" s="216"/>
      <c r="Y1054" s="216"/>
      <c r="Z1054" s="216"/>
      <c r="AA1054" s="216"/>
      <c r="AB1054" s="216"/>
      <c r="AC1054" s="216"/>
      <c r="AD1054" s="216"/>
      <c r="AE1054" s="216"/>
      <c r="AF1054" s="216"/>
      <c r="AG1054" s="216"/>
      <c r="AH1054" s="216"/>
      <c r="AI1054" s="216"/>
      <c r="AJ1054" s="216"/>
      <c r="AK1054" s="216"/>
      <c r="AL1054" s="216"/>
      <c r="AM1054" s="216"/>
      <c r="AN1054" s="216"/>
      <c r="AO1054" s="216"/>
      <c r="AP1054" s="216"/>
      <c r="AQ1054" s="216"/>
      <c r="AR1054" s="216"/>
      <c r="AS1054" s="216"/>
      <c r="AT1054" s="216"/>
      <c r="AU1054" s="216"/>
      <c r="AV1054" s="216"/>
      <c r="AW1054" s="216"/>
      <c r="AX1054" s="216"/>
      <c r="AY1054" s="216"/>
      <c r="AZ1054" s="216"/>
      <c r="BA1054" s="216"/>
      <c r="BB1054" s="216"/>
      <c r="BC1054" s="216"/>
      <c r="BD1054" s="216"/>
      <c r="BE1054" s="216"/>
      <c r="BF1054" s="216"/>
      <c r="BG1054" s="216"/>
      <c r="BH1054" s="216"/>
      <c r="BI1054" s="216"/>
      <c r="BJ1054" s="216"/>
      <c r="BK1054" s="216"/>
      <c r="BL1054" s="216"/>
      <c r="BM1054" s="216"/>
      <c r="BN1054" s="216"/>
      <c r="BO1054" s="216"/>
      <c r="BP1054" s="216"/>
      <c r="BQ1054" s="216"/>
      <c r="BR1054" s="216"/>
      <c r="BS1054" s="216"/>
      <c r="BT1054" s="216"/>
      <c r="BU1054" s="216"/>
      <c r="BV1054" s="216"/>
      <c r="BW1054" s="216"/>
      <c r="BX1054" s="216"/>
      <c r="BY1054" s="216"/>
      <c r="BZ1054" s="216"/>
      <c r="CA1054" s="216"/>
      <c r="CB1054" s="216"/>
      <c r="CC1054" s="216"/>
      <c r="CD1054" s="216"/>
      <c r="CE1054" s="216"/>
      <c r="CF1054" s="216"/>
      <c r="CG1054" s="216"/>
      <c r="CH1054" s="216"/>
      <c r="CI1054" s="216"/>
      <c r="CJ1054" s="216"/>
      <c r="CK1054" s="216"/>
      <c r="CL1054" s="216"/>
      <c r="CM1054" s="216"/>
      <c r="CN1054" s="216"/>
      <c r="CO1054" s="216"/>
      <c r="CP1054" s="216"/>
      <c r="CQ1054" s="216"/>
      <c r="CR1054" s="216"/>
      <c r="CS1054" s="216"/>
      <c r="CT1054" s="216"/>
      <c r="CU1054" s="216"/>
      <c r="CV1054" s="216"/>
      <c r="CW1054" s="216"/>
      <c r="CX1054" s="216"/>
      <c r="CY1054" s="216"/>
      <c r="CZ1054" s="216"/>
      <c r="DA1054" s="216"/>
      <c r="DB1054" s="216"/>
      <c r="DC1054" s="216"/>
      <c r="DD1054" s="216"/>
      <c r="DE1054" s="216"/>
      <c r="DF1054" s="216"/>
      <c r="DG1054" s="216"/>
      <c r="DH1054" s="216"/>
      <c r="DI1054" s="216"/>
      <c r="DJ1054" s="216"/>
      <c r="DK1054" s="216"/>
    </row>
    <row r="1055" spans="1:115" s="50" customFormat="1" ht="25.5">
      <c r="A1055" s="232">
        <v>125</v>
      </c>
      <c r="C1055" s="50" t="s">
        <v>7917</v>
      </c>
      <c r="D1055" s="50" t="s">
        <v>7727</v>
      </c>
      <c r="E1055" s="50" t="s">
        <v>7918</v>
      </c>
      <c r="F1055" s="50" t="s">
        <v>7919</v>
      </c>
      <c r="G1055" s="32" t="s">
        <v>41</v>
      </c>
      <c r="H1055" s="277">
        <v>0</v>
      </c>
      <c r="I1055" s="278">
        <v>0</v>
      </c>
      <c r="J1055" s="277">
        <v>750</v>
      </c>
      <c r="K1055" s="50" t="s">
        <v>7583</v>
      </c>
      <c r="L1055" s="50" t="s">
        <v>7920</v>
      </c>
      <c r="N1055" s="216"/>
      <c r="O1055" s="216"/>
      <c r="P1055" s="216"/>
      <c r="Q1055" s="216"/>
      <c r="R1055" s="216"/>
      <c r="S1055" s="216"/>
      <c r="T1055" s="216"/>
      <c r="U1055" s="216"/>
      <c r="V1055" s="216"/>
      <c r="W1055" s="216"/>
      <c r="X1055" s="216"/>
      <c r="Y1055" s="216"/>
      <c r="Z1055" s="216"/>
      <c r="AA1055" s="216"/>
      <c r="AB1055" s="216"/>
      <c r="AC1055" s="216"/>
      <c r="AD1055" s="216"/>
      <c r="AE1055" s="216"/>
      <c r="AF1055" s="216"/>
      <c r="AG1055" s="216"/>
      <c r="AH1055" s="216"/>
      <c r="AI1055" s="216"/>
      <c r="AJ1055" s="216"/>
      <c r="AK1055" s="216"/>
      <c r="AL1055" s="216"/>
      <c r="AM1055" s="216"/>
      <c r="AN1055" s="216"/>
      <c r="AO1055" s="216"/>
      <c r="AP1055" s="216"/>
      <c r="AQ1055" s="216"/>
      <c r="AR1055" s="216"/>
      <c r="AS1055" s="216"/>
      <c r="AT1055" s="216"/>
      <c r="AU1055" s="216"/>
      <c r="AV1055" s="216"/>
      <c r="AW1055" s="216"/>
      <c r="AX1055" s="216"/>
      <c r="AY1055" s="216"/>
      <c r="AZ1055" s="216"/>
      <c r="BA1055" s="216"/>
      <c r="BB1055" s="216"/>
      <c r="BC1055" s="216"/>
      <c r="BD1055" s="216"/>
      <c r="BE1055" s="216"/>
      <c r="BF1055" s="216"/>
      <c r="BG1055" s="216"/>
      <c r="BH1055" s="216"/>
      <c r="BI1055" s="216"/>
      <c r="BJ1055" s="216"/>
      <c r="BK1055" s="216"/>
      <c r="BL1055" s="216"/>
      <c r="BM1055" s="216"/>
      <c r="BN1055" s="216"/>
      <c r="BO1055" s="216"/>
      <c r="BP1055" s="216"/>
      <c r="BQ1055" s="216"/>
      <c r="BR1055" s="216"/>
      <c r="BS1055" s="216"/>
      <c r="BT1055" s="216"/>
      <c r="BU1055" s="216"/>
      <c r="BV1055" s="216"/>
      <c r="BW1055" s="216"/>
      <c r="BX1055" s="216"/>
      <c r="BY1055" s="216"/>
      <c r="BZ1055" s="216"/>
      <c r="CA1055" s="216"/>
      <c r="CB1055" s="216"/>
      <c r="CC1055" s="216"/>
      <c r="CD1055" s="216"/>
      <c r="CE1055" s="216"/>
      <c r="CF1055" s="216"/>
      <c r="CG1055" s="216"/>
      <c r="CH1055" s="216"/>
      <c r="CI1055" s="216"/>
      <c r="CJ1055" s="216"/>
      <c r="CK1055" s="216"/>
      <c r="CL1055" s="216"/>
      <c r="CM1055" s="216"/>
      <c r="CN1055" s="216"/>
      <c r="CO1055" s="216"/>
      <c r="CP1055" s="216"/>
      <c r="CQ1055" s="216"/>
      <c r="CR1055" s="216"/>
      <c r="CS1055" s="216"/>
      <c r="CT1055" s="216"/>
      <c r="CU1055" s="216"/>
      <c r="CV1055" s="216"/>
      <c r="CW1055" s="216"/>
      <c r="CX1055" s="216"/>
      <c r="CY1055" s="216"/>
      <c r="CZ1055" s="216"/>
      <c r="DA1055" s="216"/>
      <c r="DB1055" s="216"/>
      <c r="DC1055" s="216"/>
      <c r="DD1055" s="216"/>
      <c r="DE1055" s="216"/>
      <c r="DF1055" s="216"/>
      <c r="DG1055" s="216"/>
      <c r="DH1055" s="216"/>
      <c r="DI1055" s="216"/>
      <c r="DJ1055" s="216"/>
      <c r="DK1055" s="216"/>
    </row>
    <row r="1056" spans="1:115" s="50" customFormat="1" ht="12.75">
      <c r="A1056" s="55">
        <v>126</v>
      </c>
      <c r="C1056" s="50" t="s">
        <v>7921</v>
      </c>
      <c r="D1056" s="50" t="s">
        <v>7922</v>
      </c>
      <c r="E1056" s="50" t="s">
        <v>7923</v>
      </c>
      <c r="F1056" s="50" t="s">
        <v>7924</v>
      </c>
      <c r="G1056" s="32" t="s">
        <v>7925</v>
      </c>
      <c r="H1056" s="277">
        <v>102920</v>
      </c>
      <c r="I1056" s="278">
        <v>0</v>
      </c>
      <c r="J1056" s="277">
        <v>0</v>
      </c>
      <c r="K1056" s="56">
        <v>42769</v>
      </c>
      <c r="L1056" s="50" t="s">
        <v>7926</v>
      </c>
      <c r="N1056" s="216"/>
      <c r="O1056" s="216"/>
      <c r="P1056" s="216"/>
      <c r="Q1056" s="216"/>
      <c r="R1056" s="216"/>
      <c r="S1056" s="216"/>
      <c r="T1056" s="216"/>
      <c r="U1056" s="216"/>
      <c r="V1056" s="216"/>
      <c r="W1056" s="216"/>
      <c r="X1056" s="216"/>
      <c r="Y1056" s="216"/>
      <c r="Z1056" s="216"/>
      <c r="AA1056" s="216"/>
      <c r="AB1056" s="216"/>
      <c r="AC1056" s="216"/>
      <c r="AD1056" s="216"/>
      <c r="AE1056" s="216"/>
      <c r="AF1056" s="216"/>
      <c r="AG1056" s="216"/>
      <c r="AH1056" s="216"/>
      <c r="AI1056" s="216"/>
      <c r="AJ1056" s="216"/>
      <c r="AK1056" s="216"/>
      <c r="AL1056" s="216"/>
      <c r="AM1056" s="216"/>
      <c r="AN1056" s="216"/>
      <c r="AO1056" s="216"/>
      <c r="AP1056" s="216"/>
      <c r="AQ1056" s="216"/>
      <c r="AR1056" s="216"/>
      <c r="AS1056" s="216"/>
      <c r="AT1056" s="216"/>
      <c r="AU1056" s="216"/>
      <c r="AV1056" s="216"/>
      <c r="AW1056" s="216"/>
      <c r="AX1056" s="216"/>
      <c r="AY1056" s="216"/>
      <c r="AZ1056" s="216"/>
      <c r="BA1056" s="216"/>
      <c r="BB1056" s="216"/>
      <c r="BC1056" s="216"/>
      <c r="BD1056" s="216"/>
      <c r="BE1056" s="216"/>
      <c r="BF1056" s="216"/>
      <c r="BG1056" s="216"/>
      <c r="BH1056" s="216"/>
      <c r="BI1056" s="216"/>
      <c r="BJ1056" s="216"/>
      <c r="BK1056" s="216"/>
      <c r="BL1056" s="216"/>
      <c r="BM1056" s="216"/>
      <c r="BN1056" s="216"/>
      <c r="BO1056" s="216"/>
      <c r="BP1056" s="216"/>
      <c r="BQ1056" s="216"/>
      <c r="BR1056" s="216"/>
      <c r="BS1056" s="216"/>
      <c r="BT1056" s="216"/>
      <c r="BU1056" s="216"/>
      <c r="BV1056" s="216"/>
      <c r="BW1056" s="216"/>
      <c r="BX1056" s="216"/>
      <c r="BY1056" s="216"/>
      <c r="BZ1056" s="216"/>
      <c r="CA1056" s="216"/>
      <c r="CB1056" s="216"/>
      <c r="CC1056" s="216"/>
      <c r="CD1056" s="216"/>
      <c r="CE1056" s="216"/>
      <c r="CF1056" s="216"/>
      <c r="CG1056" s="216"/>
      <c r="CH1056" s="216"/>
      <c r="CI1056" s="216"/>
      <c r="CJ1056" s="216"/>
      <c r="CK1056" s="216"/>
      <c r="CL1056" s="216"/>
      <c r="CM1056" s="216"/>
      <c r="CN1056" s="216"/>
      <c r="CO1056" s="216"/>
      <c r="CP1056" s="216"/>
      <c r="CQ1056" s="216"/>
      <c r="CR1056" s="216"/>
      <c r="CS1056" s="216"/>
      <c r="CT1056" s="216"/>
      <c r="CU1056" s="216"/>
      <c r="CV1056" s="216"/>
      <c r="CW1056" s="216"/>
      <c r="CX1056" s="216"/>
      <c r="CY1056" s="216"/>
      <c r="CZ1056" s="216"/>
      <c r="DA1056" s="216"/>
      <c r="DB1056" s="216"/>
      <c r="DC1056" s="216"/>
      <c r="DD1056" s="216"/>
      <c r="DE1056" s="216"/>
      <c r="DF1056" s="216"/>
      <c r="DG1056" s="216"/>
      <c r="DH1056" s="216"/>
      <c r="DI1056" s="216"/>
      <c r="DJ1056" s="216"/>
      <c r="DK1056" s="216"/>
    </row>
    <row r="1057" spans="1:115" s="50" customFormat="1" ht="25.5">
      <c r="A1057" s="232">
        <v>127</v>
      </c>
      <c r="C1057" s="50" t="s">
        <v>7927</v>
      </c>
      <c r="D1057" s="50" t="s">
        <v>7928</v>
      </c>
      <c r="E1057" s="50" t="s">
        <v>7929</v>
      </c>
      <c r="F1057" s="50" t="s">
        <v>7930</v>
      </c>
      <c r="G1057" s="32" t="s">
        <v>7931</v>
      </c>
      <c r="H1057" s="277">
        <v>23594</v>
      </c>
      <c r="I1057" s="278">
        <v>0</v>
      </c>
      <c r="J1057" s="277">
        <v>0</v>
      </c>
      <c r="K1057" s="56" t="s">
        <v>3283</v>
      </c>
      <c r="L1057" s="50" t="s">
        <v>7932</v>
      </c>
      <c r="N1057" s="216"/>
      <c r="O1057" s="216"/>
      <c r="P1057" s="216"/>
      <c r="Q1057" s="216"/>
      <c r="R1057" s="216"/>
      <c r="S1057" s="216"/>
      <c r="T1057" s="216"/>
      <c r="U1057" s="216"/>
      <c r="V1057" s="216"/>
      <c r="W1057" s="216"/>
      <c r="X1057" s="216"/>
      <c r="Y1057" s="216"/>
      <c r="Z1057" s="216"/>
      <c r="AA1057" s="216"/>
      <c r="AB1057" s="216"/>
      <c r="AC1057" s="216"/>
      <c r="AD1057" s="216"/>
      <c r="AE1057" s="216"/>
      <c r="AF1057" s="216"/>
      <c r="AG1057" s="216"/>
      <c r="AH1057" s="216"/>
      <c r="AI1057" s="216"/>
      <c r="AJ1057" s="216"/>
      <c r="AK1057" s="216"/>
      <c r="AL1057" s="216"/>
      <c r="AM1057" s="216"/>
      <c r="AN1057" s="216"/>
      <c r="AO1057" s="216"/>
      <c r="AP1057" s="216"/>
      <c r="AQ1057" s="216"/>
      <c r="AR1057" s="216"/>
      <c r="AS1057" s="216"/>
      <c r="AT1057" s="216"/>
      <c r="AU1057" s="216"/>
      <c r="AV1057" s="216"/>
      <c r="AW1057" s="216"/>
      <c r="AX1057" s="216"/>
      <c r="AY1057" s="216"/>
      <c r="AZ1057" s="216"/>
      <c r="BA1057" s="216"/>
      <c r="BB1057" s="216"/>
      <c r="BC1057" s="216"/>
      <c r="BD1057" s="216"/>
      <c r="BE1057" s="216"/>
      <c r="BF1057" s="216"/>
      <c r="BG1057" s="216"/>
      <c r="BH1057" s="216"/>
      <c r="BI1057" s="216"/>
      <c r="BJ1057" s="216"/>
      <c r="BK1057" s="216"/>
      <c r="BL1057" s="216"/>
      <c r="BM1057" s="216"/>
      <c r="BN1057" s="216"/>
      <c r="BO1057" s="216"/>
      <c r="BP1057" s="216"/>
      <c r="BQ1057" s="216"/>
      <c r="BR1057" s="216"/>
      <c r="BS1057" s="216"/>
      <c r="BT1057" s="216"/>
      <c r="BU1057" s="216"/>
      <c r="BV1057" s="216"/>
      <c r="BW1057" s="216"/>
      <c r="BX1057" s="216"/>
      <c r="BY1057" s="216"/>
      <c r="BZ1057" s="216"/>
      <c r="CA1057" s="216"/>
      <c r="CB1057" s="216"/>
      <c r="CC1057" s="216"/>
      <c r="CD1057" s="216"/>
      <c r="CE1057" s="216"/>
      <c r="CF1057" s="216"/>
      <c r="CG1057" s="216"/>
      <c r="CH1057" s="216"/>
      <c r="CI1057" s="216"/>
      <c r="CJ1057" s="216"/>
      <c r="CK1057" s="216"/>
      <c r="CL1057" s="216"/>
      <c r="CM1057" s="216"/>
      <c r="CN1057" s="216"/>
      <c r="CO1057" s="216"/>
      <c r="CP1057" s="216"/>
      <c r="CQ1057" s="216"/>
      <c r="CR1057" s="216"/>
      <c r="CS1057" s="216"/>
      <c r="CT1057" s="216"/>
      <c r="CU1057" s="216"/>
      <c r="CV1057" s="216"/>
      <c r="CW1057" s="216"/>
      <c r="CX1057" s="216"/>
      <c r="CY1057" s="216"/>
      <c r="CZ1057" s="216"/>
      <c r="DA1057" s="216"/>
      <c r="DB1057" s="216"/>
      <c r="DC1057" s="216"/>
      <c r="DD1057" s="216"/>
      <c r="DE1057" s="216"/>
      <c r="DF1057" s="216"/>
      <c r="DG1057" s="216"/>
      <c r="DH1057" s="216"/>
      <c r="DI1057" s="216"/>
      <c r="DJ1057" s="216"/>
      <c r="DK1057" s="216"/>
    </row>
    <row r="1058" spans="1:115" s="50" customFormat="1" ht="25.5">
      <c r="A1058" s="232">
        <v>128</v>
      </c>
      <c r="C1058" s="50" t="s">
        <v>7933</v>
      </c>
      <c r="D1058" s="50" t="s">
        <v>7934</v>
      </c>
      <c r="E1058" s="50" t="s">
        <v>7935</v>
      </c>
      <c r="F1058" s="50" t="s">
        <v>7936</v>
      </c>
      <c r="G1058" s="32" t="s">
        <v>41</v>
      </c>
      <c r="H1058" s="277">
        <v>13154</v>
      </c>
      <c r="I1058" s="278">
        <v>0</v>
      </c>
      <c r="J1058" s="277">
        <v>0</v>
      </c>
      <c r="K1058" s="56" t="s">
        <v>7937</v>
      </c>
      <c r="L1058" s="50" t="s">
        <v>7938</v>
      </c>
      <c r="N1058" s="216"/>
      <c r="O1058" s="216"/>
      <c r="P1058" s="216"/>
      <c r="Q1058" s="216"/>
      <c r="R1058" s="216"/>
      <c r="S1058" s="216"/>
      <c r="T1058" s="216"/>
      <c r="U1058" s="216"/>
      <c r="V1058" s="216"/>
      <c r="W1058" s="216"/>
      <c r="X1058" s="216"/>
      <c r="Y1058" s="216"/>
      <c r="Z1058" s="216"/>
      <c r="AA1058" s="216"/>
      <c r="AB1058" s="216"/>
      <c r="AC1058" s="216"/>
      <c r="AD1058" s="216"/>
      <c r="AE1058" s="216"/>
      <c r="AF1058" s="216"/>
      <c r="AG1058" s="216"/>
      <c r="AH1058" s="216"/>
      <c r="AI1058" s="216"/>
      <c r="AJ1058" s="216"/>
      <c r="AK1058" s="216"/>
      <c r="AL1058" s="216"/>
      <c r="AM1058" s="216"/>
      <c r="AN1058" s="216"/>
      <c r="AO1058" s="216"/>
      <c r="AP1058" s="216"/>
      <c r="AQ1058" s="216"/>
      <c r="AR1058" s="216"/>
      <c r="AS1058" s="216"/>
      <c r="AT1058" s="216"/>
      <c r="AU1058" s="216"/>
      <c r="AV1058" s="216"/>
      <c r="AW1058" s="216"/>
      <c r="AX1058" s="216"/>
      <c r="AY1058" s="216"/>
      <c r="AZ1058" s="216"/>
      <c r="BA1058" s="216"/>
      <c r="BB1058" s="216"/>
      <c r="BC1058" s="216"/>
      <c r="BD1058" s="216"/>
      <c r="BE1058" s="216"/>
      <c r="BF1058" s="216"/>
      <c r="BG1058" s="216"/>
      <c r="BH1058" s="216"/>
      <c r="BI1058" s="216"/>
      <c r="BJ1058" s="216"/>
      <c r="BK1058" s="216"/>
      <c r="BL1058" s="216"/>
      <c r="BM1058" s="216"/>
      <c r="BN1058" s="216"/>
      <c r="BO1058" s="216"/>
      <c r="BP1058" s="216"/>
      <c r="BQ1058" s="216"/>
      <c r="BR1058" s="216"/>
      <c r="BS1058" s="216"/>
      <c r="BT1058" s="216"/>
      <c r="BU1058" s="216"/>
      <c r="BV1058" s="216"/>
      <c r="BW1058" s="216"/>
      <c r="BX1058" s="216"/>
      <c r="BY1058" s="216"/>
      <c r="BZ1058" s="216"/>
      <c r="CA1058" s="216"/>
      <c r="CB1058" s="216"/>
      <c r="CC1058" s="216"/>
      <c r="CD1058" s="216"/>
      <c r="CE1058" s="216"/>
      <c r="CF1058" s="216"/>
      <c r="CG1058" s="216"/>
      <c r="CH1058" s="216"/>
      <c r="CI1058" s="216"/>
      <c r="CJ1058" s="216"/>
      <c r="CK1058" s="216"/>
      <c r="CL1058" s="216"/>
      <c r="CM1058" s="216"/>
      <c r="CN1058" s="216"/>
      <c r="CO1058" s="216"/>
      <c r="CP1058" s="216"/>
      <c r="CQ1058" s="216"/>
      <c r="CR1058" s="216"/>
      <c r="CS1058" s="216"/>
      <c r="CT1058" s="216"/>
      <c r="CU1058" s="216"/>
      <c r="CV1058" s="216"/>
      <c r="CW1058" s="216"/>
      <c r="CX1058" s="216"/>
      <c r="CY1058" s="216"/>
      <c r="CZ1058" s="216"/>
      <c r="DA1058" s="216"/>
      <c r="DB1058" s="216"/>
      <c r="DC1058" s="216"/>
      <c r="DD1058" s="216"/>
      <c r="DE1058" s="216"/>
      <c r="DF1058" s="216"/>
      <c r="DG1058" s="216"/>
      <c r="DH1058" s="216"/>
      <c r="DI1058" s="216"/>
      <c r="DJ1058" s="216"/>
      <c r="DK1058" s="216"/>
    </row>
    <row r="1059" spans="1:115" s="50" customFormat="1" ht="25.5">
      <c r="A1059" s="55">
        <v>129</v>
      </c>
      <c r="C1059" s="50" t="s">
        <v>7939</v>
      </c>
      <c r="D1059" s="50" t="s">
        <v>7940</v>
      </c>
      <c r="E1059" s="50" t="s">
        <v>7935</v>
      </c>
      <c r="F1059" s="50" t="s">
        <v>7941</v>
      </c>
      <c r="G1059" s="32" t="s">
        <v>41</v>
      </c>
      <c r="H1059" s="277">
        <v>14654</v>
      </c>
      <c r="I1059" s="278">
        <v>0</v>
      </c>
      <c r="J1059" s="277">
        <v>0</v>
      </c>
      <c r="K1059" s="56" t="s">
        <v>7942</v>
      </c>
      <c r="L1059" s="50" t="s">
        <v>7943</v>
      </c>
      <c r="N1059" s="216"/>
      <c r="O1059" s="216"/>
      <c r="P1059" s="216"/>
      <c r="Q1059" s="216"/>
      <c r="R1059" s="216"/>
      <c r="S1059" s="216"/>
      <c r="T1059" s="216"/>
      <c r="U1059" s="216"/>
      <c r="V1059" s="216"/>
      <c r="W1059" s="216"/>
      <c r="X1059" s="216"/>
      <c r="Y1059" s="216"/>
      <c r="Z1059" s="216"/>
      <c r="AA1059" s="216"/>
      <c r="AB1059" s="216"/>
      <c r="AC1059" s="216"/>
      <c r="AD1059" s="216"/>
      <c r="AE1059" s="216"/>
      <c r="AF1059" s="216"/>
      <c r="AG1059" s="216"/>
      <c r="AH1059" s="216"/>
      <c r="AI1059" s="216"/>
      <c r="AJ1059" s="216"/>
      <c r="AK1059" s="216"/>
      <c r="AL1059" s="216"/>
      <c r="AM1059" s="216"/>
      <c r="AN1059" s="216"/>
      <c r="AO1059" s="216"/>
      <c r="AP1059" s="216"/>
      <c r="AQ1059" s="216"/>
      <c r="AR1059" s="216"/>
      <c r="AS1059" s="216"/>
      <c r="AT1059" s="216"/>
      <c r="AU1059" s="216"/>
      <c r="AV1059" s="216"/>
      <c r="AW1059" s="216"/>
      <c r="AX1059" s="216"/>
      <c r="AY1059" s="216"/>
      <c r="AZ1059" s="216"/>
      <c r="BA1059" s="216"/>
      <c r="BB1059" s="216"/>
      <c r="BC1059" s="216"/>
      <c r="BD1059" s="216"/>
      <c r="BE1059" s="216"/>
      <c r="BF1059" s="216"/>
      <c r="BG1059" s="216"/>
      <c r="BH1059" s="216"/>
      <c r="BI1059" s="216"/>
      <c r="BJ1059" s="216"/>
      <c r="BK1059" s="216"/>
      <c r="BL1059" s="216"/>
      <c r="BM1059" s="216"/>
      <c r="BN1059" s="216"/>
      <c r="BO1059" s="216"/>
      <c r="BP1059" s="216"/>
      <c r="BQ1059" s="216"/>
      <c r="BR1059" s="216"/>
      <c r="BS1059" s="216"/>
      <c r="BT1059" s="216"/>
      <c r="BU1059" s="216"/>
      <c r="BV1059" s="216"/>
      <c r="BW1059" s="216"/>
      <c r="BX1059" s="216"/>
      <c r="BY1059" s="216"/>
      <c r="BZ1059" s="216"/>
      <c r="CA1059" s="216"/>
      <c r="CB1059" s="216"/>
      <c r="CC1059" s="216"/>
      <c r="CD1059" s="216"/>
      <c r="CE1059" s="216"/>
      <c r="CF1059" s="216"/>
      <c r="CG1059" s="216"/>
      <c r="CH1059" s="216"/>
      <c r="CI1059" s="216"/>
      <c r="CJ1059" s="216"/>
      <c r="CK1059" s="216"/>
      <c r="CL1059" s="216"/>
      <c r="CM1059" s="216"/>
      <c r="CN1059" s="216"/>
      <c r="CO1059" s="216"/>
      <c r="CP1059" s="216"/>
      <c r="CQ1059" s="216"/>
      <c r="CR1059" s="216"/>
      <c r="CS1059" s="216"/>
      <c r="CT1059" s="216"/>
      <c r="CU1059" s="216"/>
      <c r="CV1059" s="216"/>
      <c r="CW1059" s="216"/>
      <c r="CX1059" s="216"/>
      <c r="CY1059" s="216"/>
      <c r="CZ1059" s="216"/>
      <c r="DA1059" s="216"/>
      <c r="DB1059" s="216"/>
      <c r="DC1059" s="216"/>
      <c r="DD1059" s="216"/>
      <c r="DE1059" s="216"/>
      <c r="DF1059" s="216"/>
      <c r="DG1059" s="216"/>
      <c r="DH1059" s="216"/>
      <c r="DI1059" s="216"/>
      <c r="DJ1059" s="216"/>
      <c r="DK1059" s="216"/>
    </row>
    <row r="1060" spans="1:115" s="50" customFormat="1" ht="12.75">
      <c r="A1060" s="232">
        <v>130</v>
      </c>
      <c r="C1060" s="50" t="s">
        <v>8194</v>
      </c>
      <c r="D1060" s="50" t="s">
        <v>8195</v>
      </c>
      <c r="E1060" s="50" t="s">
        <v>7944</v>
      </c>
      <c r="F1060" s="50" t="s">
        <v>7945</v>
      </c>
      <c r="G1060" s="32" t="s">
        <v>41</v>
      </c>
      <c r="H1060" s="277">
        <v>2566</v>
      </c>
      <c r="I1060" s="278">
        <v>0</v>
      </c>
      <c r="J1060" s="277">
        <v>0</v>
      </c>
      <c r="K1060" s="56">
        <v>43043</v>
      </c>
      <c r="L1060" s="50" t="s">
        <v>7946</v>
      </c>
      <c r="N1060" s="216"/>
      <c r="O1060" s="216"/>
      <c r="P1060" s="216"/>
      <c r="Q1060" s="216"/>
      <c r="R1060" s="216"/>
      <c r="S1060" s="216"/>
      <c r="T1060" s="216"/>
      <c r="U1060" s="216"/>
      <c r="V1060" s="216"/>
      <c r="W1060" s="216"/>
      <c r="X1060" s="216"/>
      <c r="Y1060" s="216"/>
      <c r="Z1060" s="216"/>
      <c r="AA1060" s="216"/>
      <c r="AB1060" s="216"/>
      <c r="AC1060" s="216"/>
      <c r="AD1060" s="216"/>
      <c r="AE1060" s="216"/>
      <c r="AF1060" s="216"/>
      <c r="AG1060" s="216"/>
      <c r="AH1060" s="216"/>
      <c r="AI1060" s="216"/>
      <c r="AJ1060" s="216"/>
      <c r="AK1060" s="216"/>
      <c r="AL1060" s="216"/>
      <c r="AM1060" s="216"/>
      <c r="AN1060" s="216"/>
      <c r="AO1060" s="216"/>
      <c r="AP1060" s="216"/>
      <c r="AQ1060" s="216"/>
      <c r="AR1060" s="216"/>
      <c r="AS1060" s="216"/>
      <c r="AT1060" s="216"/>
      <c r="AU1060" s="216"/>
      <c r="AV1060" s="216"/>
      <c r="AW1060" s="216"/>
      <c r="AX1060" s="216"/>
      <c r="AY1060" s="216"/>
      <c r="AZ1060" s="216"/>
      <c r="BA1060" s="216"/>
      <c r="BB1060" s="216"/>
      <c r="BC1060" s="216"/>
      <c r="BD1060" s="216"/>
      <c r="BE1060" s="216"/>
      <c r="BF1060" s="216"/>
      <c r="BG1060" s="216"/>
      <c r="BH1060" s="216"/>
      <c r="BI1060" s="216"/>
      <c r="BJ1060" s="216"/>
      <c r="BK1060" s="216"/>
      <c r="BL1060" s="216"/>
      <c r="BM1060" s="216"/>
      <c r="BN1060" s="216"/>
      <c r="BO1060" s="216"/>
      <c r="BP1060" s="216"/>
      <c r="BQ1060" s="216"/>
      <c r="BR1060" s="216"/>
      <c r="BS1060" s="216"/>
      <c r="BT1060" s="216"/>
      <c r="BU1060" s="216"/>
      <c r="BV1060" s="216"/>
      <c r="BW1060" s="216"/>
      <c r="BX1060" s="216"/>
      <c r="BY1060" s="216"/>
      <c r="BZ1060" s="216"/>
      <c r="CA1060" s="216"/>
      <c r="CB1060" s="216"/>
      <c r="CC1060" s="216"/>
      <c r="CD1060" s="216"/>
      <c r="CE1060" s="216"/>
      <c r="CF1060" s="216"/>
      <c r="CG1060" s="216"/>
      <c r="CH1060" s="216"/>
      <c r="CI1060" s="216"/>
      <c r="CJ1060" s="216"/>
      <c r="CK1060" s="216"/>
      <c r="CL1060" s="216"/>
      <c r="CM1060" s="216"/>
      <c r="CN1060" s="216"/>
      <c r="CO1060" s="216"/>
      <c r="CP1060" s="216"/>
      <c r="CQ1060" s="216"/>
      <c r="CR1060" s="216"/>
      <c r="CS1060" s="216"/>
      <c r="CT1060" s="216"/>
      <c r="CU1060" s="216"/>
      <c r="CV1060" s="216"/>
      <c r="CW1060" s="216"/>
      <c r="CX1060" s="216"/>
      <c r="CY1060" s="216"/>
      <c r="CZ1060" s="216"/>
      <c r="DA1060" s="216"/>
      <c r="DB1060" s="216"/>
      <c r="DC1060" s="216"/>
      <c r="DD1060" s="216"/>
      <c r="DE1060" s="216"/>
      <c r="DF1060" s="216"/>
      <c r="DG1060" s="216"/>
      <c r="DH1060" s="216"/>
      <c r="DI1060" s="216"/>
      <c r="DJ1060" s="216"/>
      <c r="DK1060" s="216"/>
    </row>
    <row r="1061" spans="1:115" s="50" customFormat="1" ht="25.5">
      <c r="A1061" s="55">
        <v>131</v>
      </c>
      <c r="C1061" s="50" t="s">
        <v>7947</v>
      </c>
      <c r="D1061" s="50" t="s">
        <v>7948</v>
      </c>
      <c r="E1061" s="50" t="s">
        <v>7949</v>
      </c>
      <c r="F1061" s="50" t="s">
        <v>7950</v>
      </c>
      <c r="G1061" s="32" t="s">
        <v>41</v>
      </c>
      <c r="H1061" s="277">
        <v>5000</v>
      </c>
      <c r="I1061" s="278">
        <v>0</v>
      </c>
      <c r="J1061" s="277">
        <v>0</v>
      </c>
      <c r="K1061" s="50" t="s">
        <v>7951</v>
      </c>
      <c r="L1061" s="50" t="s">
        <v>7952</v>
      </c>
      <c r="N1061" s="216"/>
      <c r="O1061" s="216"/>
      <c r="P1061" s="216"/>
      <c r="Q1061" s="216"/>
      <c r="R1061" s="216"/>
      <c r="S1061" s="216"/>
      <c r="T1061" s="216"/>
      <c r="U1061" s="216"/>
      <c r="V1061" s="216"/>
      <c r="W1061" s="216"/>
      <c r="X1061" s="216"/>
      <c r="Y1061" s="216"/>
      <c r="Z1061" s="216"/>
      <c r="AA1061" s="216"/>
      <c r="AB1061" s="216"/>
      <c r="AC1061" s="216"/>
      <c r="AD1061" s="216"/>
      <c r="AE1061" s="216"/>
      <c r="AF1061" s="216"/>
      <c r="AG1061" s="216"/>
      <c r="AH1061" s="216"/>
      <c r="AI1061" s="216"/>
      <c r="AJ1061" s="216"/>
      <c r="AK1061" s="216"/>
      <c r="AL1061" s="216"/>
      <c r="AM1061" s="216"/>
      <c r="AN1061" s="216"/>
      <c r="AO1061" s="216"/>
      <c r="AP1061" s="216"/>
      <c r="AQ1061" s="216"/>
      <c r="AR1061" s="216"/>
      <c r="AS1061" s="216"/>
      <c r="AT1061" s="216"/>
      <c r="AU1061" s="216"/>
      <c r="AV1061" s="216"/>
      <c r="AW1061" s="216"/>
      <c r="AX1061" s="216"/>
      <c r="AY1061" s="216"/>
      <c r="AZ1061" s="216"/>
      <c r="BA1061" s="216"/>
      <c r="BB1061" s="216"/>
      <c r="BC1061" s="216"/>
      <c r="BD1061" s="216"/>
      <c r="BE1061" s="216"/>
      <c r="BF1061" s="216"/>
      <c r="BG1061" s="216"/>
      <c r="BH1061" s="216"/>
      <c r="BI1061" s="216"/>
      <c r="BJ1061" s="216"/>
      <c r="BK1061" s="216"/>
      <c r="BL1061" s="216"/>
      <c r="BM1061" s="216"/>
      <c r="BN1061" s="216"/>
      <c r="BO1061" s="216"/>
      <c r="BP1061" s="216"/>
      <c r="BQ1061" s="216"/>
      <c r="BR1061" s="216"/>
      <c r="BS1061" s="216"/>
      <c r="BT1061" s="216"/>
      <c r="BU1061" s="216"/>
      <c r="BV1061" s="216"/>
      <c r="BW1061" s="216"/>
      <c r="BX1061" s="216"/>
      <c r="BY1061" s="216"/>
      <c r="BZ1061" s="216"/>
      <c r="CA1061" s="216"/>
      <c r="CB1061" s="216"/>
      <c r="CC1061" s="216"/>
      <c r="CD1061" s="216"/>
      <c r="CE1061" s="216"/>
      <c r="CF1061" s="216"/>
      <c r="CG1061" s="216"/>
      <c r="CH1061" s="216"/>
      <c r="CI1061" s="216"/>
      <c r="CJ1061" s="216"/>
      <c r="CK1061" s="216"/>
      <c r="CL1061" s="216"/>
      <c r="CM1061" s="216"/>
      <c r="CN1061" s="216"/>
      <c r="CO1061" s="216"/>
      <c r="CP1061" s="216"/>
      <c r="CQ1061" s="216"/>
      <c r="CR1061" s="216"/>
      <c r="CS1061" s="216"/>
      <c r="CT1061" s="216"/>
      <c r="CU1061" s="216"/>
      <c r="CV1061" s="216"/>
      <c r="CW1061" s="216"/>
      <c r="CX1061" s="216"/>
      <c r="CY1061" s="216"/>
      <c r="CZ1061" s="216"/>
      <c r="DA1061" s="216"/>
      <c r="DB1061" s="216"/>
      <c r="DC1061" s="216"/>
      <c r="DD1061" s="216"/>
      <c r="DE1061" s="216"/>
      <c r="DF1061" s="216"/>
      <c r="DG1061" s="216"/>
      <c r="DH1061" s="216"/>
      <c r="DI1061" s="216"/>
      <c r="DJ1061" s="216"/>
      <c r="DK1061" s="216"/>
    </row>
    <row r="1062" spans="1:115" s="50" customFormat="1" ht="25.5">
      <c r="A1062" s="232">
        <v>132</v>
      </c>
      <c r="C1062" s="50" t="s">
        <v>7953</v>
      </c>
      <c r="D1062" s="50" t="s">
        <v>7948</v>
      </c>
      <c r="E1062" s="50" t="s">
        <v>7954</v>
      </c>
      <c r="F1062" s="50" t="s">
        <v>7955</v>
      </c>
      <c r="G1062" s="32" t="s">
        <v>41</v>
      </c>
      <c r="H1062" s="277">
        <v>0</v>
      </c>
      <c r="I1062" s="278">
        <v>0</v>
      </c>
      <c r="J1062" s="277">
        <v>781</v>
      </c>
      <c r="K1062" s="50" t="s">
        <v>7583</v>
      </c>
      <c r="L1062" s="50" t="s">
        <v>7956</v>
      </c>
      <c r="N1062" s="208"/>
      <c r="O1062" s="216"/>
      <c r="P1062" s="216"/>
      <c r="Q1062" s="216"/>
      <c r="R1062" s="216"/>
      <c r="S1062" s="216"/>
      <c r="T1062" s="216"/>
      <c r="U1062" s="216"/>
      <c r="V1062" s="216"/>
      <c r="W1062" s="216"/>
      <c r="X1062" s="216"/>
      <c r="Y1062" s="216"/>
      <c r="Z1062" s="216"/>
      <c r="AA1062" s="216"/>
      <c r="AB1062" s="216"/>
      <c r="AC1062" s="216"/>
      <c r="AD1062" s="216"/>
      <c r="AE1062" s="216"/>
      <c r="AF1062" s="216"/>
      <c r="AG1062" s="216"/>
      <c r="AH1062" s="216"/>
      <c r="AI1062" s="216"/>
      <c r="AJ1062" s="216"/>
      <c r="AK1062" s="216"/>
      <c r="AL1062" s="216"/>
      <c r="AM1062" s="216"/>
      <c r="AN1062" s="216"/>
      <c r="AO1062" s="216"/>
      <c r="AP1062" s="216"/>
      <c r="AQ1062" s="216"/>
      <c r="AR1062" s="216"/>
      <c r="AS1062" s="216"/>
      <c r="AT1062" s="216"/>
      <c r="AU1062" s="216"/>
      <c r="AV1062" s="216"/>
      <c r="AW1062" s="216"/>
      <c r="AX1062" s="216"/>
      <c r="AY1062" s="216"/>
      <c r="AZ1062" s="216"/>
      <c r="BA1062" s="216"/>
      <c r="BB1062" s="216"/>
      <c r="BC1062" s="216"/>
      <c r="BD1062" s="216"/>
      <c r="BE1062" s="216"/>
      <c r="BF1062" s="216"/>
      <c r="BG1062" s="216"/>
      <c r="BH1062" s="216"/>
      <c r="BI1062" s="216"/>
      <c r="BJ1062" s="216"/>
      <c r="BK1062" s="216"/>
      <c r="BL1062" s="216"/>
      <c r="BM1062" s="216"/>
      <c r="BN1062" s="216"/>
      <c r="BO1062" s="216"/>
      <c r="BP1062" s="216"/>
      <c r="BQ1062" s="216"/>
      <c r="BR1062" s="216"/>
      <c r="BS1062" s="216"/>
      <c r="BT1062" s="216"/>
      <c r="BU1062" s="216"/>
      <c r="BV1062" s="216"/>
      <c r="BW1062" s="216"/>
      <c r="BX1062" s="216"/>
      <c r="BY1062" s="216"/>
      <c r="BZ1062" s="216"/>
      <c r="CA1062" s="216"/>
      <c r="CB1062" s="216"/>
      <c r="CC1062" s="216"/>
      <c r="CD1062" s="216"/>
      <c r="CE1062" s="216"/>
      <c r="CF1062" s="216"/>
      <c r="CG1062" s="216"/>
      <c r="CH1062" s="216"/>
      <c r="CI1062" s="216"/>
      <c r="CJ1062" s="216"/>
      <c r="CK1062" s="216"/>
      <c r="CL1062" s="216"/>
      <c r="CM1062" s="216"/>
      <c r="CN1062" s="216"/>
      <c r="CO1062" s="216"/>
      <c r="CP1062" s="216"/>
      <c r="CQ1062" s="216"/>
      <c r="CR1062" s="216"/>
      <c r="CS1062" s="216"/>
      <c r="CT1062" s="216"/>
      <c r="CU1062" s="216"/>
      <c r="CV1062" s="216"/>
      <c r="CW1062" s="216"/>
      <c r="CX1062" s="216"/>
      <c r="CY1062" s="216"/>
      <c r="CZ1062" s="216"/>
      <c r="DA1062" s="216"/>
      <c r="DB1062" s="216"/>
      <c r="DC1062" s="216"/>
      <c r="DD1062" s="216"/>
      <c r="DE1062" s="216"/>
      <c r="DF1062" s="216"/>
      <c r="DG1062" s="216"/>
      <c r="DH1062" s="216"/>
      <c r="DI1062" s="216"/>
      <c r="DJ1062" s="216"/>
      <c r="DK1062" s="216"/>
    </row>
    <row r="1063" spans="1:115" s="50" customFormat="1" ht="25.5">
      <c r="A1063" s="55">
        <v>133</v>
      </c>
      <c r="C1063" s="50" t="s">
        <v>7957</v>
      </c>
      <c r="D1063" s="50" t="s">
        <v>7948</v>
      </c>
      <c r="E1063" s="50" t="s">
        <v>7958</v>
      </c>
      <c r="F1063" s="50" t="s">
        <v>7959</v>
      </c>
      <c r="G1063" s="32" t="s">
        <v>41</v>
      </c>
      <c r="H1063" s="277">
        <v>0</v>
      </c>
      <c r="I1063" s="278">
        <v>0</v>
      </c>
      <c r="J1063" s="277">
        <v>10000</v>
      </c>
      <c r="K1063" s="50" t="s">
        <v>7583</v>
      </c>
      <c r="L1063" s="50" t="s">
        <v>7599</v>
      </c>
      <c r="N1063" s="208"/>
      <c r="O1063" s="216"/>
      <c r="P1063" s="216"/>
      <c r="Q1063" s="216"/>
      <c r="R1063" s="216"/>
      <c r="S1063" s="216"/>
      <c r="T1063" s="216"/>
      <c r="U1063" s="216"/>
      <c r="V1063" s="216"/>
      <c r="W1063" s="216"/>
      <c r="X1063" s="216"/>
      <c r="Y1063" s="216"/>
      <c r="Z1063" s="216"/>
      <c r="AA1063" s="216"/>
      <c r="AB1063" s="216"/>
      <c r="AC1063" s="216"/>
      <c r="AD1063" s="216"/>
      <c r="AE1063" s="216"/>
      <c r="AF1063" s="216"/>
      <c r="AG1063" s="216"/>
      <c r="AH1063" s="216"/>
      <c r="AI1063" s="216"/>
      <c r="AJ1063" s="216"/>
      <c r="AK1063" s="216"/>
      <c r="AL1063" s="216"/>
      <c r="AM1063" s="216"/>
      <c r="AN1063" s="216"/>
      <c r="AO1063" s="216"/>
      <c r="AP1063" s="216"/>
      <c r="AQ1063" s="216"/>
      <c r="AR1063" s="216"/>
      <c r="AS1063" s="216"/>
      <c r="AT1063" s="216"/>
      <c r="AU1063" s="216"/>
      <c r="AV1063" s="216"/>
      <c r="AW1063" s="216"/>
      <c r="AX1063" s="216"/>
      <c r="AY1063" s="216"/>
      <c r="AZ1063" s="216"/>
      <c r="BA1063" s="216"/>
      <c r="BB1063" s="216"/>
      <c r="BC1063" s="216"/>
      <c r="BD1063" s="216"/>
      <c r="BE1063" s="216"/>
      <c r="BF1063" s="216"/>
      <c r="BG1063" s="216"/>
      <c r="BH1063" s="216"/>
      <c r="BI1063" s="216"/>
      <c r="BJ1063" s="216"/>
      <c r="BK1063" s="216"/>
      <c r="BL1063" s="216"/>
      <c r="BM1063" s="216"/>
      <c r="BN1063" s="216"/>
      <c r="BO1063" s="216"/>
      <c r="BP1063" s="216"/>
      <c r="BQ1063" s="216"/>
      <c r="BR1063" s="216"/>
      <c r="BS1063" s="216"/>
      <c r="BT1063" s="216"/>
      <c r="BU1063" s="216"/>
      <c r="BV1063" s="216"/>
      <c r="BW1063" s="216"/>
      <c r="BX1063" s="216"/>
      <c r="BY1063" s="216"/>
      <c r="BZ1063" s="216"/>
      <c r="CA1063" s="216"/>
      <c r="CB1063" s="216"/>
      <c r="CC1063" s="216"/>
      <c r="CD1063" s="216"/>
      <c r="CE1063" s="216"/>
      <c r="CF1063" s="216"/>
      <c r="CG1063" s="216"/>
      <c r="CH1063" s="216"/>
      <c r="CI1063" s="216"/>
      <c r="CJ1063" s="216"/>
      <c r="CK1063" s="216"/>
      <c r="CL1063" s="216"/>
      <c r="CM1063" s="216"/>
      <c r="CN1063" s="216"/>
      <c r="CO1063" s="216"/>
      <c r="CP1063" s="216"/>
      <c r="CQ1063" s="216"/>
      <c r="CR1063" s="216"/>
      <c r="CS1063" s="216"/>
      <c r="CT1063" s="216"/>
      <c r="CU1063" s="216"/>
      <c r="CV1063" s="216"/>
      <c r="CW1063" s="216"/>
      <c r="CX1063" s="216"/>
      <c r="CY1063" s="216"/>
      <c r="CZ1063" s="216"/>
      <c r="DA1063" s="216"/>
      <c r="DB1063" s="216"/>
      <c r="DC1063" s="216"/>
      <c r="DD1063" s="216"/>
      <c r="DE1063" s="216"/>
      <c r="DF1063" s="216"/>
      <c r="DG1063" s="216"/>
      <c r="DH1063" s="216"/>
      <c r="DI1063" s="216"/>
      <c r="DJ1063" s="216"/>
      <c r="DK1063" s="216"/>
    </row>
    <row r="1064" spans="1:115" s="51" customFormat="1" ht="25.5">
      <c r="A1064" s="232">
        <v>134</v>
      </c>
      <c r="B1064" s="50"/>
      <c r="C1064" s="50" t="s">
        <v>7960</v>
      </c>
      <c r="D1064" s="50" t="s">
        <v>7961</v>
      </c>
      <c r="E1064" s="50" t="s">
        <v>7962</v>
      </c>
      <c r="F1064" s="50" t="s">
        <v>7963</v>
      </c>
      <c r="G1064" s="32" t="s">
        <v>41</v>
      </c>
      <c r="H1064" s="277">
        <v>0</v>
      </c>
      <c r="I1064" s="278">
        <v>0</v>
      </c>
      <c r="J1064" s="277">
        <v>8788</v>
      </c>
      <c r="K1064" s="50" t="s">
        <v>7583</v>
      </c>
      <c r="L1064" s="50" t="s">
        <v>7964</v>
      </c>
      <c r="M1064" s="50"/>
      <c r="N1064" s="216"/>
      <c r="O1064" s="216"/>
      <c r="P1064" s="216"/>
      <c r="Q1064" s="216"/>
      <c r="R1064" s="216"/>
      <c r="S1064" s="216"/>
      <c r="T1064" s="216"/>
      <c r="U1064" s="216"/>
      <c r="V1064" s="216"/>
      <c r="W1064" s="216"/>
      <c r="X1064" s="216"/>
      <c r="Y1064" s="216"/>
      <c r="Z1064" s="216"/>
      <c r="AA1064" s="216"/>
      <c r="AB1064" s="216"/>
      <c r="AC1064" s="216"/>
      <c r="AD1064" s="216"/>
      <c r="AE1064" s="216"/>
      <c r="AF1064" s="216"/>
      <c r="AG1064" s="216"/>
      <c r="AH1064" s="216"/>
      <c r="AI1064" s="216"/>
      <c r="AJ1064" s="216"/>
      <c r="AK1064" s="216"/>
      <c r="AL1064" s="216"/>
      <c r="AM1064" s="216"/>
      <c r="AN1064" s="216"/>
      <c r="AO1064" s="216"/>
      <c r="AP1064" s="216"/>
      <c r="AQ1064" s="216"/>
      <c r="AR1064" s="216"/>
      <c r="AS1064" s="216"/>
      <c r="AT1064" s="216"/>
      <c r="AU1064" s="216"/>
      <c r="AV1064" s="216"/>
      <c r="AW1064" s="216"/>
      <c r="AX1064" s="216"/>
      <c r="AY1064" s="216"/>
      <c r="AZ1064" s="216"/>
      <c r="BA1064" s="216"/>
      <c r="BB1064" s="216"/>
      <c r="BC1064" s="216"/>
      <c r="BD1064" s="216"/>
      <c r="BE1064" s="216"/>
      <c r="BF1064" s="216"/>
      <c r="BG1064" s="216"/>
      <c r="BH1064" s="216"/>
      <c r="BI1064" s="216"/>
      <c r="BJ1064" s="216"/>
      <c r="BK1064" s="216"/>
      <c r="BL1064" s="216"/>
      <c r="BM1064" s="216"/>
      <c r="BN1064" s="216"/>
      <c r="BO1064" s="216"/>
      <c r="BP1064" s="216"/>
      <c r="BQ1064" s="216"/>
      <c r="BR1064" s="216"/>
      <c r="BS1064" s="216"/>
      <c r="BT1064" s="216"/>
      <c r="BU1064" s="216"/>
      <c r="BV1064" s="216"/>
      <c r="BW1064" s="216"/>
      <c r="BX1064" s="216"/>
      <c r="BY1064" s="216"/>
      <c r="BZ1064" s="216"/>
      <c r="CA1064" s="216"/>
      <c r="CB1064" s="216"/>
      <c r="CC1064" s="216"/>
      <c r="CD1064" s="216"/>
      <c r="CE1064" s="216"/>
      <c r="CF1064" s="216"/>
      <c r="CG1064" s="216"/>
      <c r="CH1064" s="216"/>
      <c r="CI1064" s="216"/>
      <c r="CJ1064" s="216"/>
      <c r="CK1064" s="216"/>
      <c r="CL1064" s="216"/>
      <c r="CM1064" s="216"/>
      <c r="CN1064" s="216"/>
      <c r="CO1064" s="216"/>
      <c r="CP1064" s="216"/>
      <c r="CQ1064" s="216"/>
      <c r="CR1064" s="216"/>
      <c r="CS1064" s="216"/>
      <c r="CT1064" s="216"/>
      <c r="CU1064" s="216"/>
      <c r="CV1064" s="216"/>
      <c r="CW1064" s="216"/>
      <c r="CX1064" s="216"/>
      <c r="CY1064" s="216"/>
      <c r="CZ1064" s="216"/>
      <c r="DA1064" s="216"/>
      <c r="DB1064" s="216"/>
      <c r="DC1064" s="216"/>
      <c r="DD1064" s="216"/>
      <c r="DE1064" s="216"/>
      <c r="DF1064" s="216"/>
      <c r="DG1064" s="216"/>
      <c r="DH1064" s="216"/>
      <c r="DI1064" s="216"/>
      <c r="DJ1064" s="216"/>
      <c r="DK1064" s="216"/>
    </row>
    <row r="1065" spans="1:115" s="50" customFormat="1" ht="25.5">
      <c r="A1065" s="55">
        <v>135</v>
      </c>
      <c r="C1065" s="50" t="s">
        <v>7965</v>
      </c>
      <c r="D1065" s="50" t="s">
        <v>7961</v>
      </c>
      <c r="E1065" s="50" t="s">
        <v>7966</v>
      </c>
      <c r="F1065" s="50" t="s">
        <v>7967</v>
      </c>
      <c r="G1065" s="32" t="s">
        <v>41</v>
      </c>
      <c r="H1065" s="277">
        <v>0</v>
      </c>
      <c r="I1065" s="278">
        <v>0</v>
      </c>
      <c r="J1065" s="277">
        <v>10050</v>
      </c>
      <c r="K1065" s="50" t="s">
        <v>7583</v>
      </c>
      <c r="L1065" s="50" t="s">
        <v>7968</v>
      </c>
      <c r="N1065" s="208"/>
      <c r="O1065" s="216"/>
      <c r="P1065" s="216"/>
      <c r="Q1065" s="216"/>
      <c r="R1065" s="216"/>
      <c r="S1065" s="216"/>
      <c r="T1065" s="216"/>
      <c r="U1065" s="216"/>
      <c r="V1065" s="216"/>
      <c r="W1065" s="216"/>
      <c r="X1065" s="216"/>
      <c r="Y1065" s="216"/>
      <c r="Z1065" s="216"/>
      <c r="AA1065" s="216"/>
      <c r="AB1065" s="216"/>
      <c r="AC1065" s="216"/>
      <c r="AD1065" s="216"/>
      <c r="AE1065" s="216"/>
      <c r="AF1065" s="216"/>
      <c r="AG1065" s="216"/>
      <c r="AH1065" s="216"/>
      <c r="AI1065" s="216"/>
      <c r="AJ1065" s="216"/>
      <c r="AK1065" s="216"/>
      <c r="AL1065" s="216"/>
      <c r="AM1065" s="216"/>
      <c r="AN1065" s="216"/>
      <c r="AO1065" s="216"/>
      <c r="AP1065" s="216"/>
      <c r="AQ1065" s="216"/>
      <c r="AR1065" s="216"/>
      <c r="AS1065" s="216"/>
      <c r="AT1065" s="216"/>
      <c r="AU1065" s="216"/>
      <c r="AV1065" s="216"/>
      <c r="AW1065" s="216"/>
      <c r="AX1065" s="216"/>
      <c r="AY1065" s="216"/>
      <c r="AZ1065" s="216"/>
      <c r="BA1065" s="216"/>
      <c r="BB1065" s="216"/>
      <c r="BC1065" s="216"/>
      <c r="BD1065" s="216"/>
      <c r="BE1065" s="216"/>
      <c r="BF1065" s="216"/>
      <c r="BG1065" s="216"/>
      <c r="BH1065" s="216"/>
      <c r="BI1065" s="216"/>
      <c r="BJ1065" s="216"/>
      <c r="BK1065" s="216"/>
      <c r="BL1065" s="216"/>
      <c r="BM1065" s="216"/>
      <c r="BN1065" s="216"/>
      <c r="BO1065" s="216"/>
      <c r="BP1065" s="216"/>
      <c r="BQ1065" s="216"/>
      <c r="BR1065" s="216"/>
      <c r="BS1065" s="216"/>
      <c r="BT1065" s="216"/>
      <c r="BU1065" s="216"/>
      <c r="BV1065" s="216"/>
      <c r="BW1065" s="216"/>
      <c r="BX1065" s="216"/>
      <c r="BY1065" s="216"/>
      <c r="BZ1065" s="216"/>
      <c r="CA1065" s="216"/>
      <c r="CB1065" s="216"/>
      <c r="CC1065" s="216"/>
      <c r="CD1065" s="216"/>
      <c r="CE1065" s="216"/>
      <c r="CF1065" s="216"/>
      <c r="CG1065" s="216"/>
      <c r="CH1065" s="216"/>
      <c r="CI1065" s="216"/>
      <c r="CJ1065" s="216"/>
      <c r="CK1065" s="216"/>
      <c r="CL1065" s="216"/>
      <c r="CM1065" s="216"/>
      <c r="CN1065" s="216"/>
      <c r="CO1065" s="216"/>
      <c r="CP1065" s="216"/>
      <c r="CQ1065" s="216"/>
      <c r="CR1065" s="216"/>
      <c r="CS1065" s="216"/>
      <c r="CT1065" s="216"/>
      <c r="CU1065" s="216"/>
      <c r="CV1065" s="216"/>
      <c r="CW1065" s="216"/>
      <c r="CX1065" s="216"/>
      <c r="CY1065" s="216"/>
      <c r="CZ1065" s="216"/>
      <c r="DA1065" s="216"/>
      <c r="DB1065" s="216"/>
      <c r="DC1065" s="216"/>
      <c r="DD1065" s="216"/>
      <c r="DE1065" s="216"/>
      <c r="DF1065" s="216"/>
      <c r="DG1065" s="216"/>
      <c r="DH1065" s="216"/>
      <c r="DI1065" s="216"/>
      <c r="DJ1065" s="216"/>
      <c r="DK1065" s="216"/>
    </row>
    <row r="1066" spans="1:115" s="50" customFormat="1" ht="25.5">
      <c r="A1066" s="232">
        <v>136</v>
      </c>
      <c r="C1066" s="50" t="s">
        <v>7969</v>
      </c>
      <c r="D1066" s="50" t="s">
        <v>7948</v>
      </c>
      <c r="E1066" s="50" t="s">
        <v>7970</v>
      </c>
      <c r="F1066" s="50" t="s">
        <v>7971</v>
      </c>
      <c r="G1066" s="32" t="s">
        <v>41</v>
      </c>
      <c r="H1066" s="277">
        <v>56000</v>
      </c>
      <c r="I1066" s="278">
        <v>0</v>
      </c>
      <c r="J1066" s="277">
        <v>0</v>
      </c>
      <c r="K1066" s="50" t="s">
        <v>7583</v>
      </c>
      <c r="L1066" s="50" t="s">
        <v>7972</v>
      </c>
      <c r="N1066" s="216"/>
      <c r="O1066" s="216"/>
      <c r="P1066" s="216"/>
      <c r="Q1066" s="216"/>
      <c r="R1066" s="216"/>
      <c r="S1066" s="216"/>
      <c r="T1066" s="216"/>
      <c r="U1066" s="216"/>
      <c r="V1066" s="216"/>
      <c r="W1066" s="216"/>
      <c r="X1066" s="216"/>
      <c r="Y1066" s="216"/>
      <c r="Z1066" s="216"/>
      <c r="AA1066" s="216"/>
      <c r="AB1066" s="216"/>
      <c r="AC1066" s="216"/>
      <c r="AD1066" s="216"/>
      <c r="AE1066" s="216"/>
      <c r="AF1066" s="216"/>
      <c r="AG1066" s="216"/>
      <c r="AH1066" s="216"/>
      <c r="AI1066" s="216"/>
      <c r="AJ1066" s="216"/>
      <c r="AK1066" s="216"/>
      <c r="AL1066" s="216"/>
      <c r="AM1066" s="216"/>
      <c r="AN1066" s="216"/>
      <c r="AO1066" s="216"/>
      <c r="AP1066" s="216"/>
      <c r="AQ1066" s="216"/>
      <c r="AR1066" s="216"/>
      <c r="AS1066" s="216"/>
      <c r="AT1066" s="216"/>
      <c r="AU1066" s="216"/>
      <c r="AV1066" s="216"/>
      <c r="AW1066" s="216"/>
      <c r="AX1066" s="216"/>
      <c r="AY1066" s="216"/>
      <c r="AZ1066" s="216"/>
      <c r="BA1066" s="216"/>
      <c r="BB1066" s="216"/>
      <c r="BC1066" s="216"/>
      <c r="BD1066" s="216"/>
      <c r="BE1066" s="216"/>
      <c r="BF1066" s="216"/>
      <c r="BG1066" s="216"/>
      <c r="BH1066" s="216"/>
      <c r="BI1066" s="216"/>
      <c r="BJ1066" s="216"/>
      <c r="BK1066" s="216"/>
      <c r="BL1066" s="216"/>
      <c r="BM1066" s="216"/>
      <c r="BN1066" s="216"/>
      <c r="BO1066" s="216"/>
      <c r="BP1066" s="216"/>
      <c r="BQ1066" s="216"/>
      <c r="BR1066" s="216"/>
      <c r="BS1066" s="216"/>
      <c r="BT1066" s="216"/>
      <c r="BU1066" s="216"/>
      <c r="BV1066" s="216"/>
      <c r="BW1066" s="216"/>
      <c r="BX1066" s="216"/>
      <c r="BY1066" s="216"/>
      <c r="BZ1066" s="216"/>
      <c r="CA1066" s="216"/>
      <c r="CB1066" s="216"/>
      <c r="CC1066" s="216"/>
      <c r="CD1066" s="216"/>
      <c r="CE1066" s="216"/>
      <c r="CF1066" s="216"/>
      <c r="CG1066" s="216"/>
      <c r="CH1066" s="216"/>
      <c r="CI1066" s="216"/>
      <c r="CJ1066" s="216"/>
      <c r="CK1066" s="216"/>
      <c r="CL1066" s="216"/>
      <c r="CM1066" s="216"/>
      <c r="CN1066" s="216"/>
      <c r="CO1066" s="216"/>
      <c r="CP1066" s="216"/>
      <c r="CQ1066" s="216"/>
      <c r="CR1066" s="216"/>
      <c r="CS1066" s="216"/>
      <c r="CT1066" s="216"/>
      <c r="CU1066" s="216"/>
      <c r="CV1066" s="216"/>
      <c r="CW1066" s="216"/>
      <c r="CX1066" s="216"/>
      <c r="CY1066" s="216"/>
      <c r="CZ1066" s="216"/>
      <c r="DA1066" s="216"/>
      <c r="DB1066" s="216"/>
      <c r="DC1066" s="216"/>
      <c r="DD1066" s="216"/>
      <c r="DE1066" s="216"/>
      <c r="DF1066" s="216"/>
      <c r="DG1066" s="216"/>
      <c r="DH1066" s="216"/>
      <c r="DI1066" s="216"/>
      <c r="DJ1066" s="216"/>
      <c r="DK1066" s="216"/>
    </row>
    <row r="1067" spans="1:115" s="50" customFormat="1" ht="25.5">
      <c r="A1067" s="55">
        <v>137</v>
      </c>
      <c r="C1067" s="50" t="s">
        <v>7973</v>
      </c>
      <c r="D1067" s="50" t="s">
        <v>7961</v>
      </c>
      <c r="E1067" s="50" t="s">
        <v>7974</v>
      </c>
      <c r="F1067" s="50" t="s">
        <v>7975</v>
      </c>
      <c r="G1067" s="32" t="s">
        <v>41</v>
      </c>
      <c r="H1067" s="277">
        <v>0</v>
      </c>
      <c r="I1067" s="278">
        <v>0</v>
      </c>
      <c r="J1067" s="277">
        <v>6050</v>
      </c>
      <c r="K1067" s="50" t="s">
        <v>7583</v>
      </c>
      <c r="L1067" s="50" t="s">
        <v>7976</v>
      </c>
      <c r="N1067" s="216"/>
      <c r="O1067" s="216"/>
      <c r="P1067" s="216"/>
      <c r="Q1067" s="216"/>
      <c r="R1067" s="216"/>
      <c r="S1067" s="216"/>
      <c r="T1067" s="216"/>
      <c r="U1067" s="216"/>
      <c r="V1067" s="216"/>
      <c r="W1067" s="216"/>
      <c r="X1067" s="216"/>
      <c r="Y1067" s="216"/>
      <c r="Z1067" s="216"/>
      <c r="AA1067" s="216"/>
      <c r="AB1067" s="216"/>
      <c r="AC1067" s="216"/>
      <c r="AD1067" s="216"/>
      <c r="AE1067" s="216"/>
      <c r="AF1067" s="216"/>
      <c r="AG1067" s="216"/>
      <c r="AH1067" s="216"/>
      <c r="AI1067" s="216"/>
      <c r="AJ1067" s="216"/>
      <c r="AK1067" s="216"/>
      <c r="AL1067" s="216"/>
      <c r="AM1067" s="216"/>
      <c r="AN1067" s="216"/>
      <c r="AO1067" s="216"/>
      <c r="AP1067" s="216"/>
      <c r="AQ1067" s="216"/>
      <c r="AR1067" s="216"/>
      <c r="AS1067" s="216"/>
      <c r="AT1067" s="216"/>
      <c r="AU1067" s="216"/>
      <c r="AV1067" s="216"/>
      <c r="AW1067" s="216"/>
      <c r="AX1067" s="216"/>
      <c r="AY1067" s="216"/>
      <c r="AZ1067" s="216"/>
      <c r="BA1067" s="216"/>
      <c r="BB1067" s="216"/>
      <c r="BC1067" s="216"/>
      <c r="BD1067" s="216"/>
      <c r="BE1067" s="216"/>
      <c r="BF1067" s="216"/>
      <c r="BG1067" s="216"/>
      <c r="BH1067" s="216"/>
      <c r="BI1067" s="216"/>
      <c r="BJ1067" s="216"/>
      <c r="BK1067" s="216"/>
      <c r="BL1067" s="216"/>
      <c r="BM1067" s="216"/>
      <c r="BN1067" s="216"/>
      <c r="BO1067" s="216"/>
      <c r="BP1067" s="216"/>
      <c r="BQ1067" s="216"/>
      <c r="BR1067" s="216"/>
      <c r="BS1067" s="216"/>
      <c r="BT1067" s="216"/>
      <c r="BU1067" s="216"/>
      <c r="BV1067" s="216"/>
      <c r="BW1067" s="216"/>
      <c r="BX1067" s="216"/>
      <c r="BY1067" s="216"/>
      <c r="BZ1067" s="216"/>
      <c r="CA1067" s="216"/>
      <c r="CB1067" s="216"/>
      <c r="CC1067" s="216"/>
      <c r="CD1067" s="216"/>
      <c r="CE1067" s="216"/>
      <c r="CF1067" s="216"/>
      <c r="CG1067" s="216"/>
      <c r="CH1067" s="216"/>
      <c r="CI1067" s="216"/>
      <c r="CJ1067" s="216"/>
      <c r="CK1067" s="216"/>
      <c r="CL1067" s="216"/>
      <c r="CM1067" s="216"/>
      <c r="CN1067" s="216"/>
      <c r="CO1067" s="216"/>
      <c r="CP1067" s="216"/>
      <c r="CQ1067" s="216"/>
      <c r="CR1067" s="216"/>
      <c r="CS1067" s="216"/>
      <c r="CT1067" s="216"/>
      <c r="CU1067" s="216"/>
      <c r="CV1067" s="216"/>
      <c r="CW1067" s="216"/>
      <c r="CX1067" s="216"/>
      <c r="CY1067" s="216"/>
      <c r="CZ1067" s="216"/>
      <c r="DA1067" s="216"/>
      <c r="DB1067" s="216"/>
      <c r="DC1067" s="216"/>
      <c r="DD1067" s="216"/>
      <c r="DE1067" s="216"/>
      <c r="DF1067" s="216"/>
      <c r="DG1067" s="216"/>
      <c r="DH1067" s="216"/>
      <c r="DI1067" s="216"/>
      <c r="DJ1067" s="216"/>
      <c r="DK1067" s="216"/>
    </row>
    <row r="1068" spans="1:115" s="50" customFormat="1" ht="25.5">
      <c r="A1068" s="232">
        <v>138</v>
      </c>
      <c r="C1068" s="50" t="s">
        <v>7977</v>
      </c>
      <c r="D1068" s="50" t="s">
        <v>7961</v>
      </c>
      <c r="E1068" s="50" t="s">
        <v>7978</v>
      </c>
      <c r="F1068" s="50" t="s">
        <v>7979</v>
      </c>
      <c r="G1068" s="32" t="s">
        <v>41</v>
      </c>
      <c r="H1068" s="277">
        <v>24897</v>
      </c>
      <c r="I1068" s="278">
        <v>0</v>
      </c>
      <c r="J1068" s="277">
        <v>0</v>
      </c>
      <c r="K1068" s="50" t="s">
        <v>7583</v>
      </c>
      <c r="L1068" s="50" t="s">
        <v>7980</v>
      </c>
      <c r="N1068" s="216"/>
      <c r="O1068" s="216"/>
      <c r="P1068" s="216"/>
      <c r="Q1068" s="216"/>
      <c r="R1068" s="216"/>
      <c r="S1068" s="216"/>
      <c r="T1068" s="216"/>
      <c r="U1068" s="216"/>
      <c r="V1068" s="216"/>
      <c r="W1068" s="216"/>
      <c r="X1068" s="216"/>
      <c r="Y1068" s="216"/>
      <c r="Z1068" s="216"/>
      <c r="AA1068" s="216"/>
      <c r="AB1068" s="216"/>
      <c r="AC1068" s="216"/>
      <c r="AD1068" s="216"/>
      <c r="AE1068" s="216"/>
      <c r="AF1068" s="216"/>
      <c r="AG1068" s="216"/>
      <c r="AH1068" s="216"/>
      <c r="AI1068" s="216"/>
      <c r="AJ1068" s="216"/>
      <c r="AK1068" s="216"/>
      <c r="AL1068" s="216"/>
      <c r="AM1068" s="216"/>
      <c r="AN1068" s="216"/>
      <c r="AO1068" s="216"/>
      <c r="AP1068" s="216"/>
      <c r="AQ1068" s="216"/>
      <c r="AR1068" s="216"/>
      <c r="AS1068" s="216"/>
      <c r="AT1068" s="216"/>
      <c r="AU1068" s="216"/>
      <c r="AV1068" s="216"/>
      <c r="AW1068" s="216"/>
      <c r="AX1068" s="216"/>
      <c r="AY1068" s="216"/>
      <c r="AZ1068" s="216"/>
      <c r="BA1068" s="216"/>
      <c r="BB1068" s="216"/>
      <c r="BC1068" s="216"/>
      <c r="BD1068" s="216"/>
      <c r="BE1068" s="216"/>
      <c r="BF1068" s="216"/>
      <c r="BG1068" s="216"/>
      <c r="BH1068" s="216"/>
      <c r="BI1068" s="216"/>
      <c r="BJ1068" s="216"/>
      <c r="BK1068" s="216"/>
      <c r="BL1068" s="216"/>
      <c r="BM1068" s="216"/>
      <c r="BN1068" s="216"/>
      <c r="BO1068" s="216"/>
      <c r="BP1068" s="216"/>
      <c r="BQ1068" s="216"/>
      <c r="BR1068" s="216"/>
      <c r="BS1068" s="216"/>
      <c r="BT1068" s="216"/>
      <c r="BU1068" s="216"/>
      <c r="BV1068" s="216"/>
      <c r="BW1068" s="216"/>
      <c r="BX1068" s="216"/>
      <c r="BY1068" s="216"/>
      <c r="BZ1068" s="216"/>
      <c r="CA1068" s="216"/>
      <c r="CB1068" s="216"/>
      <c r="CC1068" s="216"/>
      <c r="CD1068" s="216"/>
      <c r="CE1068" s="216"/>
      <c r="CF1068" s="216"/>
      <c r="CG1068" s="216"/>
      <c r="CH1068" s="216"/>
      <c r="CI1068" s="216"/>
      <c r="CJ1068" s="216"/>
      <c r="CK1068" s="216"/>
      <c r="CL1068" s="216"/>
      <c r="CM1068" s="216"/>
      <c r="CN1068" s="216"/>
      <c r="CO1068" s="216"/>
      <c r="CP1068" s="216"/>
      <c r="CQ1068" s="216"/>
      <c r="CR1068" s="216"/>
      <c r="CS1068" s="216"/>
      <c r="CT1068" s="216"/>
      <c r="CU1068" s="216"/>
      <c r="CV1068" s="216"/>
      <c r="CW1068" s="216"/>
      <c r="CX1068" s="216"/>
      <c r="CY1068" s="216"/>
      <c r="CZ1068" s="216"/>
      <c r="DA1068" s="216"/>
      <c r="DB1068" s="216"/>
      <c r="DC1068" s="216"/>
      <c r="DD1068" s="216"/>
      <c r="DE1068" s="216"/>
      <c r="DF1068" s="216"/>
      <c r="DG1068" s="216"/>
      <c r="DH1068" s="216"/>
      <c r="DI1068" s="216"/>
      <c r="DJ1068" s="216"/>
      <c r="DK1068" s="216"/>
    </row>
    <row r="1069" spans="1:115" s="50" customFormat="1" ht="25.5">
      <c r="A1069" s="55">
        <v>139</v>
      </c>
      <c r="C1069" s="50" t="s">
        <v>7981</v>
      </c>
      <c r="D1069" s="50" t="s">
        <v>7982</v>
      </c>
      <c r="E1069" s="50" t="s">
        <v>7983</v>
      </c>
      <c r="F1069" s="50" t="s">
        <v>7984</v>
      </c>
      <c r="G1069" s="32" t="s">
        <v>41</v>
      </c>
      <c r="H1069" s="277">
        <v>2840</v>
      </c>
      <c r="I1069" s="278">
        <v>0</v>
      </c>
      <c r="J1069" s="277">
        <v>0</v>
      </c>
      <c r="K1069" s="50" t="s">
        <v>7583</v>
      </c>
      <c r="L1069" s="50" t="s">
        <v>7985</v>
      </c>
      <c r="N1069" s="216"/>
      <c r="O1069" s="216"/>
      <c r="P1069" s="216"/>
      <c r="Q1069" s="216"/>
      <c r="R1069" s="216"/>
      <c r="S1069" s="216"/>
      <c r="T1069" s="216"/>
      <c r="U1069" s="216"/>
      <c r="V1069" s="216"/>
      <c r="W1069" s="216"/>
      <c r="X1069" s="216"/>
      <c r="Y1069" s="216"/>
      <c r="Z1069" s="216"/>
      <c r="AA1069" s="216"/>
      <c r="AB1069" s="216"/>
      <c r="AC1069" s="216"/>
      <c r="AD1069" s="216"/>
      <c r="AE1069" s="216"/>
      <c r="AF1069" s="216"/>
      <c r="AG1069" s="216"/>
      <c r="AH1069" s="216"/>
      <c r="AI1069" s="216"/>
      <c r="AJ1069" s="216"/>
      <c r="AK1069" s="216"/>
      <c r="AL1069" s="216"/>
      <c r="AM1069" s="216"/>
      <c r="AN1069" s="216"/>
      <c r="AO1069" s="216"/>
      <c r="AP1069" s="216"/>
      <c r="AQ1069" s="216"/>
      <c r="AR1069" s="216"/>
      <c r="AS1069" s="216"/>
      <c r="AT1069" s="216"/>
      <c r="AU1069" s="216"/>
      <c r="AV1069" s="216"/>
      <c r="AW1069" s="216"/>
      <c r="AX1069" s="216"/>
      <c r="AY1069" s="216"/>
      <c r="AZ1069" s="216"/>
      <c r="BA1069" s="216"/>
      <c r="BB1069" s="216"/>
      <c r="BC1069" s="216"/>
      <c r="BD1069" s="216"/>
      <c r="BE1069" s="216"/>
      <c r="BF1069" s="216"/>
      <c r="BG1069" s="216"/>
      <c r="BH1069" s="216"/>
      <c r="BI1069" s="216"/>
      <c r="BJ1069" s="216"/>
      <c r="BK1069" s="216"/>
      <c r="BL1069" s="216"/>
      <c r="BM1069" s="216"/>
      <c r="BN1069" s="216"/>
      <c r="BO1069" s="216"/>
      <c r="BP1069" s="216"/>
      <c r="BQ1069" s="216"/>
      <c r="BR1069" s="216"/>
      <c r="BS1069" s="216"/>
      <c r="BT1069" s="216"/>
      <c r="BU1069" s="216"/>
      <c r="BV1069" s="216"/>
      <c r="BW1069" s="216"/>
      <c r="BX1069" s="216"/>
      <c r="BY1069" s="216"/>
      <c r="BZ1069" s="216"/>
      <c r="CA1069" s="216"/>
      <c r="CB1069" s="216"/>
      <c r="CC1069" s="216"/>
      <c r="CD1069" s="216"/>
      <c r="CE1069" s="216"/>
      <c r="CF1069" s="216"/>
      <c r="CG1069" s="216"/>
      <c r="CH1069" s="216"/>
      <c r="CI1069" s="216"/>
      <c r="CJ1069" s="216"/>
      <c r="CK1069" s="216"/>
      <c r="CL1069" s="216"/>
      <c r="CM1069" s="216"/>
      <c r="CN1069" s="216"/>
      <c r="CO1069" s="216"/>
      <c r="CP1069" s="216"/>
      <c r="CQ1069" s="216"/>
      <c r="CR1069" s="216"/>
      <c r="CS1069" s="216"/>
      <c r="CT1069" s="216"/>
      <c r="CU1069" s="216"/>
      <c r="CV1069" s="216"/>
      <c r="CW1069" s="216"/>
      <c r="CX1069" s="216"/>
      <c r="CY1069" s="216"/>
      <c r="CZ1069" s="216"/>
      <c r="DA1069" s="216"/>
      <c r="DB1069" s="216"/>
      <c r="DC1069" s="216"/>
      <c r="DD1069" s="216"/>
      <c r="DE1069" s="216"/>
      <c r="DF1069" s="216"/>
      <c r="DG1069" s="216"/>
      <c r="DH1069" s="216"/>
      <c r="DI1069" s="216"/>
      <c r="DJ1069" s="216"/>
      <c r="DK1069" s="216"/>
    </row>
    <row r="1070" spans="1:115" s="50" customFormat="1" ht="25.5">
      <c r="A1070" s="232">
        <v>140</v>
      </c>
      <c r="C1070" s="50" t="s">
        <v>7986</v>
      </c>
      <c r="D1070" s="50" t="s">
        <v>7982</v>
      </c>
      <c r="E1070" s="50" t="s">
        <v>7987</v>
      </c>
      <c r="F1070" s="50" t="s">
        <v>7988</v>
      </c>
      <c r="G1070" s="32" t="s">
        <v>41</v>
      </c>
      <c r="H1070" s="277">
        <v>15000</v>
      </c>
      <c r="I1070" s="278">
        <v>0</v>
      </c>
      <c r="J1070" s="277">
        <v>0</v>
      </c>
      <c r="K1070" s="50" t="s">
        <v>7583</v>
      </c>
      <c r="L1070" s="50" t="s">
        <v>7989</v>
      </c>
      <c r="N1070" s="208"/>
      <c r="O1070" s="216"/>
      <c r="P1070" s="216"/>
      <c r="Q1070" s="216"/>
      <c r="R1070" s="216"/>
      <c r="S1070" s="216"/>
      <c r="T1070" s="216"/>
      <c r="U1070" s="216"/>
      <c r="V1070" s="216"/>
      <c r="W1070" s="216"/>
      <c r="X1070" s="216"/>
      <c r="Y1070" s="216"/>
      <c r="Z1070" s="216"/>
      <c r="AA1070" s="216"/>
      <c r="AB1070" s="216"/>
      <c r="AC1070" s="216"/>
      <c r="AD1070" s="216"/>
      <c r="AE1070" s="216"/>
      <c r="AF1070" s="216"/>
      <c r="AG1070" s="216"/>
      <c r="AH1070" s="216"/>
      <c r="AI1070" s="216"/>
      <c r="AJ1070" s="216"/>
      <c r="AK1070" s="216"/>
      <c r="AL1070" s="216"/>
      <c r="AM1070" s="216"/>
      <c r="AN1070" s="216"/>
      <c r="AO1070" s="216"/>
      <c r="AP1070" s="216"/>
      <c r="AQ1070" s="216"/>
      <c r="AR1070" s="216"/>
      <c r="AS1070" s="216"/>
      <c r="AT1070" s="216"/>
      <c r="AU1070" s="216"/>
      <c r="AV1070" s="216"/>
      <c r="AW1070" s="216"/>
      <c r="AX1070" s="216"/>
      <c r="AY1070" s="216"/>
      <c r="AZ1070" s="216"/>
      <c r="BA1070" s="216"/>
      <c r="BB1070" s="216"/>
      <c r="BC1070" s="216"/>
      <c r="BD1070" s="216"/>
      <c r="BE1070" s="216"/>
      <c r="BF1070" s="216"/>
      <c r="BG1070" s="216"/>
      <c r="BH1070" s="216"/>
      <c r="BI1070" s="216"/>
      <c r="BJ1070" s="216"/>
      <c r="BK1070" s="216"/>
      <c r="BL1070" s="216"/>
      <c r="BM1070" s="216"/>
      <c r="BN1070" s="216"/>
      <c r="BO1070" s="216"/>
      <c r="BP1070" s="216"/>
      <c r="BQ1070" s="216"/>
      <c r="BR1070" s="216"/>
      <c r="BS1070" s="216"/>
      <c r="BT1070" s="216"/>
      <c r="BU1070" s="216"/>
      <c r="BV1070" s="216"/>
      <c r="BW1070" s="216"/>
      <c r="BX1070" s="216"/>
      <c r="BY1070" s="216"/>
      <c r="BZ1070" s="216"/>
      <c r="CA1070" s="216"/>
      <c r="CB1070" s="216"/>
      <c r="CC1070" s="216"/>
      <c r="CD1070" s="216"/>
      <c r="CE1070" s="216"/>
      <c r="CF1070" s="216"/>
      <c r="CG1070" s="216"/>
      <c r="CH1070" s="216"/>
      <c r="CI1070" s="216"/>
      <c r="CJ1070" s="216"/>
      <c r="CK1070" s="216"/>
      <c r="CL1070" s="216"/>
      <c r="CM1070" s="216"/>
      <c r="CN1070" s="216"/>
      <c r="CO1070" s="216"/>
      <c r="CP1070" s="216"/>
      <c r="CQ1070" s="216"/>
      <c r="CR1070" s="216"/>
      <c r="CS1070" s="216"/>
      <c r="CT1070" s="216"/>
      <c r="CU1070" s="216"/>
      <c r="CV1070" s="216"/>
      <c r="CW1070" s="216"/>
      <c r="CX1070" s="216"/>
      <c r="CY1070" s="216"/>
      <c r="CZ1070" s="216"/>
      <c r="DA1070" s="216"/>
      <c r="DB1070" s="216"/>
      <c r="DC1070" s="216"/>
      <c r="DD1070" s="216"/>
      <c r="DE1070" s="216"/>
      <c r="DF1070" s="216"/>
      <c r="DG1070" s="216"/>
      <c r="DH1070" s="216"/>
      <c r="DI1070" s="216"/>
      <c r="DJ1070" s="216"/>
      <c r="DK1070" s="216"/>
    </row>
    <row r="1071" spans="1:115" s="50" customFormat="1" ht="25.5">
      <c r="A1071" s="55">
        <v>141</v>
      </c>
      <c r="C1071" s="50" t="s">
        <v>7990</v>
      </c>
      <c r="D1071" s="50" t="s">
        <v>7961</v>
      </c>
      <c r="E1071" s="50" t="s">
        <v>7991</v>
      </c>
      <c r="F1071" s="50" t="s">
        <v>7992</v>
      </c>
      <c r="G1071" s="32" t="s">
        <v>41</v>
      </c>
      <c r="H1071" s="277">
        <v>5000</v>
      </c>
      <c r="I1071" s="278">
        <v>0</v>
      </c>
      <c r="J1071" s="277">
        <v>0</v>
      </c>
      <c r="K1071" s="50" t="s">
        <v>7583</v>
      </c>
      <c r="L1071" s="50" t="s">
        <v>7993</v>
      </c>
      <c r="N1071" s="208"/>
      <c r="O1071" s="216"/>
      <c r="P1071" s="216"/>
      <c r="Q1071" s="216"/>
      <c r="R1071" s="216"/>
      <c r="S1071" s="216"/>
      <c r="T1071" s="216"/>
      <c r="U1071" s="216"/>
      <c r="V1071" s="216"/>
      <c r="W1071" s="216"/>
      <c r="X1071" s="216"/>
      <c r="Y1071" s="216"/>
      <c r="Z1071" s="216"/>
      <c r="AA1071" s="216"/>
      <c r="AB1071" s="216"/>
      <c r="AC1071" s="216"/>
      <c r="AD1071" s="216"/>
      <c r="AE1071" s="216"/>
      <c r="AF1071" s="216"/>
      <c r="AG1071" s="216"/>
      <c r="AH1071" s="216"/>
      <c r="AI1071" s="216"/>
      <c r="AJ1071" s="216"/>
      <c r="AK1071" s="216"/>
      <c r="AL1071" s="216"/>
      <c r="AM1071" s="216"/>
      <c r="AN1071" s="216"/>
      <c r="AO1071" s="216"/>
      <c r="AP1071" s="216"/>
      <c r="AQ1071" s="216"/>
      <c r="AR1071" s="216"/>
      <c r="AS1071" s="216"/>
      <c r="AT1071" s="216"/>
      <c r="AU1071" s="216"/>
      <c r="AV1071" s="216"/>
      <c r="AW1071" s="216"/>
      <c r="AX1071" s="216"/>
      <c r="AY1071" s="216"/>
      <c r="AZ1071" s="216"/>
      <c r="BA1071" s="216"/>
      <c r="BB1071" s="216"/>
      <c r="BC1071" s="216"/>
      <c r="BD1071" s="216"/>
      <c r="BE1071" s="216"/>
      <c r="BF1071" s="216"/>
      <c r="BG1071" s="216"/>
      <c r="BH1071" s="216"/>
      <c r="BI1071" s="216"/>
      <c r="BJ1071" s="216"/>
      <c r="BK1071" s="216"/>
      <c r="BL1071" s="216"/>
      <c r="BM1071" s="216"/>
      <c r="BN1071" s="216"/>
      <c r="BO1071" s="216"/>
      <c r="BP1071" s="216"/>
      <c r="BQ1071" s="216"/>
      <c r="BR1071" s="216"/>
      <c r="BS1071" s="216"/>
      <c r="BT1071" s="216"/>
      <c r="BU1071" s="216"/>
      <c r="BV1071" s="216"/>
      <c r="BW1071" s="216"/>
      <c r="BX1071" s="216"/>
      <c r="BY1071" s="216"/>
      <c r="BZ1071" s="216"/>
      <c r="CA1071" s="216"/>
      <c r="CB1071" s="216"/>
      <c r="CC1071" s="216"/>
      <c r="CD1071" s="216"/>
      <c r="CE1071" s="216"/>
      <c r="CF1071" s="216"/>
      <c r="CG1071" s="216"/>
      <c r="CH1071" s="216"/>
      <c r="CI1071" s="216"/>
      <c r="CJ1071" s="216"/>
      <c r="CK1071" s="216"/>
      <c r="CL1071" s="216"/>
      <c r="CM1071" s="216"/>
      <c r="CN1071" s="216"/>
      <c r="CO1071" s="216"/>
      <c r="CP1071" s="216"/>
      <c r="CQ1071" s="216"/>
      <c r="CR1071" s="216"/>
      <c r="CS1071" s="216"/>
      <c r="CT1071" s="216"/>
      <c r="CU1071" s="216"/>
      <c r="CV1071" s="216"/>
      <c r="CW1071" s="216"/>
      <c r="CX1071" s="216"/>
      <c r="CY1071" s="216"/>
      <c r="CZ1071" s="216"/>
      <c r="DA1071" s="216"/>
      <c r="DB1071" s="216"/>
      <c r="DC1071" s="216"/>
      <c r="DD1071" s="216"/>
      <c r="DE1071" s="216"/>
      <c r="DF1071" s="216"/>
      <c r="DG1071" s="216"/>
      <c r="DH1071" s="216"/>
      <c r="DI1071" s="216"/>
      <c r="DJ1071" s="216"/>
      <c r="DK1071" s="216"/>
    </row>
    <row r="1072" spans="1:115" s="50" customFormat="1" ht="25.5">
      <c r="A1072" s="232">
        <v>142</v>
      </c>
      <c r="C1072" s="50" t="s">
        <v>7994</v>
      </c>
      <c r="D1072" s="50" t="s">
        <v>7961</v>
      </c>
      <c r="E1072" s="50" t="s">
        <v>7995</v>
      </c>
      <c r="F1072" s="50" t="s">
        <v>7996</v>
      </c>
      <c r="G1072" s="32" t="s">
        <v>41</v>
      </c>
      <c r="H1072" s="277">
        <v>2155</v>
      </c>
      <c r="I1072" s="278">
        <v>0</v>
      </c>
      <c r="J1072" s="277">
        <v>0</v>
      </c>
      <c r="K1072" s="50" t="s">
        <v>7583</v>
      </c>
      <c r="L1072" s="50" t="s">
        <v>7997</v>
      </c>
      <c r="N1072" s="208"/>
      <c r="O1072" s="216"/>
      <c r="P1072" s="216"/>
      <c r="Q1072" s="216"/>
      <c r="R1072" s="216"/>
      <c r="S1072" s="216"/>
      <c r="T1072" s="216"/>
      <c r="U1072" s="216"/>
      <c r="V1072" s="216"/>
      <c r="W1072" s="216"/>
      <c r="X1072" s="216"/>
      <c r="Y1072" s="216"/>
      <c r="Z1072" s="216"/>
      <c r="AA1072" s="216"/>
      <c r="AB1072" s="216"/>
      <c r="AC1072" s="216"/>
      <c r="AD1072" s="216"/>
      <c r="AE1072" s="216"/>
      <c r="AF1072" s="216"/>
      <c r="AG1072" s="216"/>
      <c r="AH1072" s="216"/>
      <c r="AI1072" s="216"/>
      <c r="AJ1072" s="216"/>
      <c r="AK1072" s="216"/>
      <c r="AL1072" s="216"/>
      <c r="AM1072" s="216"/>
      <c r="AN1072" s="216"/>
      <c r="AO1072" s="216"/>
      <c r="AP1072" s="216"/>
      <c r="AQ1072" s="216"/>
      <c r="AR1072" s="216"/>
      <c r="AS1072" s="216"/>
      <c r="AT1072" s="216"/>
      <c r="AU1072" s="216"/>
      <c r="AV1072" s="216"/>
      <c r="AW1072" s="216"/>
      <c r="AX1072" s="216"/>
      <c r="AY1072" s="216"/>
      <c r="AZ1072" s="216"/>
      <c r="BA1072" s="216"/>
      <c r="BB1072" s="216"/>
      <c r="BC1072" s="216"/>
      <c r="BD1072" s="216"/>
      <c r="BE1072" s="216"/>
      <c r="BF1072" s="216"/>
      <c r="BG1072" s="216"/>
      <c r="BH1072" s="216"/>
      <c r="BI1072" s="216"/>
      <c r="BJ1072" s="216"/>
      <c r="BK1072" s="216"/>
      <c r="BL1072" s="216"/>
      <c r="BM1072" s="216"/>
      <c r="BN1072" s="216"/>
      <c r="BO1072" s="216"/>
      <c r="BP1072" s="216"/>
      <c r="BQ1072" s="216"/>
      <c r="BR1072" s="216"/>
      <c r="BS1072" s="216"/>
      <c r="BT1072" s="216"/>
      <c r="BU1072" s="216"/>
      <c r="BV1072" s="216"/>
      <c r="BW1072" s="216"/>
      <c r="BX1072" s="216"/>
      <c r="BY1072" s="216"/>
      <c r="BZ1072" s="216"/>
      <c r="CA1072" s="216"/>
      <c r="CB1072" s="216"/>
      <c r="CC1072" s="216"/>
      <c r="CD1072" s="216"/>
      <c r="CE1072" s="216"/>
      <c r="CF1072" s="216"/>
      <c r="CG1072" s="216"/>
      <c r="CH1072" s="216"/>
      <c r="CI1072" s="216"/>
      <c r="CJ1072" s="216"/>
      <c r="CK1072" s="216"/>
      <c r="CL1072" s="216"/>
      <c r="CM1072" s="216"/>
      <c r="CN1072" s="216"/>
      <c r="CO1072" s="216"/>
      <c r="CP1072" s="216"/>
      <c r="CQ1072" s="216"/>
      <c r="CR1072" s="216"/>
      <c r="CS1072" s="216"/>
      <c r="CT1072" s="216"/>
      <c r="CU1072" s="216"/>
      <c r="CV1072" s="216"/>
      <c r="CW1072" s="216"/>
      <c r="CX1072" s="216"/>
      <c r="CY1072" s="216"/>
      <c r="CZ1072" s="216"/>
      <c r="DA1072" s="216"/>
      <c r="DB1072" s="216"/>
      <c r="DC1072" s="216"/>
      <c r="DD1072" s="216"/>
      <c r="DE1072" s="216"/>
      <c r="DF1072" s="216"/>
      <c r="DG1072" s="216"/>
      <c r="DH1072" s="216"/>
      <c r="DI1072" s="216"/>
      <c r="DJ1072" s="216"/>
      <c r="DK1072" s="216"/>
    </row>
    <row r="1073" spans="1:115" s="50" customFormat="1" ht="25.5">
      <c r="A1073" s="55">
        <v>143</v>
      </c>
      <c r="C1073" s="50" t="s">
        <v>7998</v>
      </c>
      <c r="D1073" s="50" t="s">
        <v>7961</v>
      </c>
      <c r="E1073" s="50" t="s">
        <v>7999</v>
      </c>
      <c r="F1073" s="50" t="s">
        <v>8000</v>
      </c>
      <c r="G1073" s="32" t="s">
        <v>41</v>
      </c>
      <c r="H1073" s="277">
        <v>0</v>
      </c>
      <c r="I1073" s="278">
        <v>0</v>
      </c>
      <c r="J1073" s="277">
        <v>6760</v>
      </c>
      <c r="K1073" s="50" t="s">
        <v>7583</v>
      </c>
      <c r="L1073" s="50" t="s">
        <v>8001</v>
      </c>
      <c r="N1073" s="208"/>
      <c r="O1073" s="216"/>
      <c r="P1073" s="216"/>
      <c r="Q1073" s="216"/>
      <c r="R1073" s="216"/>
      <c r="S1073" s="216"/>
      <c r="T1073" s="216"/>
      <c r="U1073" s="216"/>
      <c r="V1073" s="216"/>
      <c r="W1073" s="216"/>
      <c r="X1073" s="216"/>
      <c r="Y1073" s="216"/>
      <c r="Z1073" s="216"/>
      <c r="AA1073" s="216"/>
      <c r="AB1073" s="216"/>
      <c r="AC1073" s="216"/>
      <c r="AD1073" s="216"/>
      <c r="AE1073" s="216"/>
      <c r="AF1073" s="216"/>
      <c r="AG1073" s="216"/>
      <c r="AH1073" s="216"/>
      <c r="AI1073" s="216"/>
      <c r="AJ1073" s="216"/>
      <c r="AK1073" s="216"/>
      <c r="AL1073" s="216"/>
      <c r="AM1073" s="216"/>
      <c r="AN1073" s="216"/>
      <c r="AO1073" s="216"/>
      <c r="AP1073" s="216"/>
      <c r="AQ1073" s="216"/>
      <c r="AR1073" s="216"/>
      <c r="AS1073" s="216"/>
      <c r="AT1073" s="216"/>
      <c r="AU1073" s="216"/>
      <c r="AV1073" s="216"/>
      <c r="AW1073" s="216"/>
      <c r="AX1073" s="216"/>
      <c r="AY1073" s="216"/>
      <c r="AZ1073" s="216"/>
      <c r="BA1073" s="216"/>
      <c r="BB1073" s="216"/>
      <c r="BC1073" s="216"/>
      <c r="BD1073" s="216"/>
      <c r="BE1073" s="216"/>
      <c r="BF1073" s="216"/>
      <c r="BG1073" s="216"/>
      <c r="BH1073" s="216"/>
      <c r="BI1073" s="216"/>
      <c r="BJ1073" s="216"/>
      <c r="BK1073" s="216"/>
      <c r="BL1073" s="216"/>
      <c r="BM1073" s="216"/>
      <c r="BN1073" s="216"/>
      <c r="BO1073" s="216"/>
      <c r="BP1073" s="216"/>
      <c r="BQ1073" s="216"/>
      <c r="BR1073" s="216"/>
      <c r="BS1073" s="216"/>
      <c r="BT1073" s="216"/>
      <c r="BU1073" s="216"/>
      <c r="BV1073" s="216"/>
      <c r="BW1073" s="216"/>
      <c r="BX1073" s="216"/>
      <c r="BY1073" s="216"/>
      <c r="BZ1073" s="216"/>
      <c r="CA1073" s="216"/>
      <c r="CB1073" s="216"/>
      <c r="CC1073" s="216"/>
      <c r="CD1073" s="216"/>
      <c r="CE1073" s="216"/>
      <c r="CF1073" s="216"/>
      <c r="CG1073" s="216"/>
      <c r="CH1073" s="216"/>
      <c r="CI1073" s="216"/>
      <c r="CJ1073" s="216"/>
      <c r="CK1073" s="216"/>
      <c r="CL1073" s="216"/>
      <c r="CM1073" s="216"/>
      <c r="CN1073" s="216"/>
      <c r="CO1073" s="216"/>
      <c r="CP1073" s="216"/>
      <c r="CQ1073" s="216"/>
      <c r="CR1073" s="216"/>
      <c r="CS1073" s="216"/>
      <c r="CT1073" s="216"/>
      <c r="CU1073" s="216"/>
      <c r="CV1073" s="216"/>
      <c r="CW1073" s="216"/>
      <c r="CX1073" s="216"/>
      <c r="CY1073" s="216"/>
      <c r="CZ1073" s="216"/>
      <c r="DA1073" s="216"/>
      <c r="DB1073" s="216"/>
      <c r="DC1073" s="216"/>
      <c r="DD1073" s="216"/>
      <c r="DE1073" s="216"/>
      <c r="DF1073" s="216"/>
      <c r="DG1073" s="216"/>
      <c r="DH1073" s="216"/>
      <c r="DI1073" s="216"/>
      <c r="DJ1073" s="216"/>
      <c r="DK1073" s="216"/>
    </row>
    <row r="1074" spans="1:115" s="50" customFormat="1" ht="24">
      <c r="A1074" s="232">
        <v>144</v>
      </c>
      <c r="C1074" s="239" t="s">
        <v>8002</v>
      </c>
      <c r="D1074" s="239" t="s">
        <v>8003</v>
      </c>
      <c r="E1074" s="218" t="s">
        <v>8004</v>
      </c>
      <c r="F1074" s="218" t="s">
        <v>8005</v>
      </c>
      <c r="G1074" s="219" t="s">
        <v>41</v>
      </c>
      <c r="H1074" s="277">
        <v>7429</v>
      </c>
      <c r="I1074" s="280">
        <v>0</v>
      </c>
      <c r="J1074" s="288">
        <v>0</v>
      </c>
      <c r="K1074" s="207">
        <v>42508</v>
      </c>
      <c r="L1074" s="218" t="s">
        <v>8006</v>
      </c>
      <c r="N1074" s="216"/>
      <c r="O1074" s="216"/>
      <c r="P1074" s="216"/>
      <c r="Q1074" s="216"/>
      <c r="R1074" s="216"/>
      <c r="S1074" s="216"/>
      <c r="T1074" s="216"/>
      <c r="U1074" s="216"/>
      <c r="V1074" s="216"/>
      <c r="W1074" s="216"/>
      <c r="X1074" s="216"/>
      <c r="Y1074" s="216"/>
      <c r="Z1074" s="216"/>
      <c r="AA1074" s="216"/>
      <c r="AB1074" s="216"/>
      <c r="AC1074" s="216"/>
      <c r="AD1074" s="216"/>
      <c r="AE1074" s="216"/>
      <c r="AF1074" s="216"/>
      <c r="AG1074" s="216"/>
      <c r="AH1074" s="216"/>
      <c r="AI1074" s="216"/>
      <c r="AJ1074" s="216"/>
      <c r="AK1074" s="216"/>
      <c r="AL1074" s="216"/>
      <c r="AM1074" s="216"/>
      <c r="AN1074" s="216"/>
      <c r="AO1074" s="216"/>
      <c r="AP1074" s="216"/>
      <c r="AQ1074" s="216"/>
      <c r="AR1074" s="216"/>
      <c r="AS1074" s="216"/>
      <c r="AT1074" s="216"/>
      <c r="AU1074" s="216"/>
      <c r="AV1074" s="216"/>
      <c r="AW1074" s="216"/>
      <c r="AX1074" s="216"/>
      <c r="AY1074" s="216"/>
      <c r="AZ1074" s="216"/>
      <c r="BA1074" s="216"/>
      <c r="BB1074" s="216"/>
      <c r="BC1074" s="216"/>
      <c r="BD1074" s="216"/>
      <c r="BE1074" s="216"/>
      <c r="BF1074" s="216"/>
      <c r="BG1074" s="216"/>
      <c r="BH1074" s="216"/>
      <c r="BI1074" s="216"/>
      <c r="BJ1074" s="216"/>
      <c r="BK1074" s="216"/>
      <c r="BL1074" s="216"/>
      <c r="BM1074" s="216"/>
      <c r="BN1074" s="216"/>
      <c r="BO1074" s="216"/>
      <c r="BP1074" s="216"/>
      <c r="BQ1074" s="216"/>
      <c r="BR1074" s="216"/>
      <c r="BS1074" s="216"/>
      <c r="BT1074" s="216"/>
      <c r="BU1074" s="216"/>
      <c r="BV1074" s="216"/>
      <c r="BW1074" s="216"/>
      <c r="BX1074" s="216"/>
      <c r="BY1074" s="216"/>
      <c r="BZ1074" s="216"/>
      <c r="CA1074" s="216"/>
      <c r="CB1074" s="216"/>
      <c r="CC1074" s="216"/>
      <c r="CD1074" s="216"/>
      <c r="CE1074" s="216"/>
      <c r="CF1074" s="216"/>
      <c r="CG1074" s="216"/>
      <c r="CH1074" s="216"/>
      <c r="CI1074" s="216"/>
      <c r="CJ1074" s="216"/>
      <c r="CK1074" s="216"/>
      <c r="CL1074" s="216"/>
      <c r="CM1074" s="216"/>
      <c r="CN1074" s="216"/>
      <c r="CO1074" s="216"/>
      <c r="CP1074" s="216"/>
      <c r="CQ1074" s="216"/>
      <c r="CR1074" s="216"/>
      <c r="CS1074" s="216"/>
      <c r="CT1074" s="216"/>
      <c r="CU1074" s="216"/>
      <c r="CV1074" s="216"/>
      <c r="CW1074" s="216"/>
      <c r="CX1074" s="216"/>
      <c r="CY1074" s="216"/>
      <c r="CZ1074" s="216"/>
      <c r="DA1074" s="216"/>
      <c r="DB1074" s="216"/>
      <c r="DC1074" s="216"/>
      <c r="DD1074" s="216"/>
      <c r="DE1074" s="216"/>
      <c r="DF1074" s="216"/>
      <c r="DG1074" s="216"/>
      <c r="DH1074" s="216"/>
      <c r="DI1074" s="216"/>
      <c r="DJ1074" s="216"/>
      <c r="DK1074" s="216"/>
    </row>
    <row r="1075" spans="1:115" s="50" customFormat="1" ht="24">
      <c r="A1075" s="55">
        <v>145</v>
      </c>
      <c r="C1075" s="239" t="s">
        <v>8007</v>
      </c>
      <c r="D1075" s="239" t="s">
        <v>8008</v>
      </c>
      <c r="E1075" s="218" t="s">
        <v>8009</v>
      </c>
      <c r="F1075" s="218" t="s">
        <v>8010</v>
      </c>
      <c r="G1075" s="219" t="s">
        <v>41</v>
      </c>
      <c r="H1075" s="277">
        <v>20000</v>
      </c>
      <c r="I1075" s="280">
        <v>0</v>
      </c>
      <c r="J1075" s="280">
        <v>0</v>
      </c>
      <c r="K1075" s="207">
        <v>42428</v>
      </c>
      <c r="L1075" s="218" t="s">
        <v>8011</v>
      </c>
      <c r="N1075" s="216"/>
      <c r="O1075" s="216"/>
      <c r="P1075" s="216"/>
      <c r="Q1075" s="216"/>
      <c r="R1075" s="216"/>
      <c r="S1075" s="216"/>
      <c r="T1075" s="216"/>
      <c r="U1075" s="216"/>
      <c r="V1075" s="216"/>
      <c r="W1075" s="216"/>
      <c r="X1075" s="216"/>
      <c r="Y1075" s="216"/>
      <c r="Z1075" s="216"/>
      <c r="AA1075" s="216"/>
      <c r="AB1075" s="216"/>
      <c r="AC1075" s="216"/>
      <c r="AD1075" s="216"/>
      <c r="AE1075" s="216"/>
      <c r="AF1075" s="216"/>
      <c r="AG1075" s="216"/>
      <c r="AH1075" s="216"/>
      <c r="AI1075" s="216"/>
      <c r="AJ1075" s="216"/>
      <c r="AK1075" s="216"/>
      <c r="AL1075" s="216"/>
      <c r="AM1075" s="216"/>
      <c r="AN1075" s="216"/>
      <c r="AO1075" s="216"/>
      <c r="AP1075" s="216"/>
      <c r="AQ1075" s="216"/>
      <c r="AR1075" s="216"/>
      <c r="AS1075" s="216"/>
      <c r="AT1075" s="216"/>
      <c r="AU1075" s="216"/>
      <c r="AV1075" s="216"/>
      <c r="AW1075" s="216"/>
      <c r="AX1075" s="216"/>
      <c r="AY1075" s="216"/>
      <c r="AZ1075" s="216"/>
      <c r="BA1075" s="216"/>
      <c r="BB1075" s="216"/>
      <c r="BC1075" s="216"/>
      <c r="BD1075" s="216"/>
      <c r="BE1075" s="216"/>
      <c r="BF1075" s="216"/>
      <c r="BG1075" s="216"/>
      <c r="BH1075" s="216"/>
      <c r="BI1075" s="216"/>
      <c r="BJ1075" s="216"/>
      <c r="BK1075" s="216"/>
      <c r="BL1075" s="216"/>
      <c r="BM1075" s="216"/>
      <c r="BN1075" s="216"/>
      <c r="BO1075" s="216"/>
      <c r="BP1075" s="216"/>
      <c r="BQ1075" s="216"/>
      <c r="BR1075" s="216"/>
      <c r="BS1075" s="216"/>
      <c r="BT1075" s="216"/>
      <c r="BU1075" s="216"/>
      <c r="BV1075" s="216"/>
      <c r="BW1075" s="216"/>
      <c r="BX1075" s="216"/>
      <c r="BY1075" s="216"/>
      <c r="BZ1075" s="216"/>
      <c r="CA1075" s="216"/>
      <c r="CB1075" s="216"/>
      <c r="CC1075" s="216"/>
      <c r="CD1075" s="216"/>
      <c r="CE1075" s="216"/>
      <c r="CF1075" s="216"/>
      <c r="CG1075" s="216"/>
      <c r="CH1075" s="216"/>
      <c r="CI1075" s="216"/>
      <c r="CJ1075" s="216"/>
      <c r="CK1075" s="216"/>
      <c r="CL1075" s="216"/>
      <c r="CM1075" s="216"/>
      <c r="CN1075" s="216"/>
      <c r="CO1075" s="216"/>
      <c r="CP1075" s="216"/>
      <c r="CQ1075" s="216"/>
      <c r="CR1075" s="216"/>
      <c r="CS1075" s="216"/>
      <c r="CT1075" s="216"/>
      <c r="CU1075" s="216"/>
      <c r="CV1075" s="216"/>
      <c r="CW1075" s="216"/>
      <c r="CX1075" s="216"/>
      <c r="CY1075" s="216"/>
      <c r="CZ1075" s="216"/>
      <c r="DA1075" s="216"/>
      <c r="DB1075" s="216"/>
      <c r="DC1075" s="216"/>
      <c r="DD1075" s="216"/>
      <c r="DE1075" s="216"/>
      <c r="DF1075" s="216"/>
      <c r="DG1075" s="216"/>
      <c r="DH1075" s="216"/>
      <c r="DI1075" s="216"/>
      <c r="DJ1075" s="216"/>
      <c r="DK1075" s="216"/>
    </row>
    <row r="1076" spans="1:115" s="50" customFormat="1" ht="24">
      <c r="A1076" s="232">
        <v>146</v>
      </c>
      <c r="C1076" s="239" t="s">
        <v>8012</v>
      </c>
      <c r="D1076" s="239" t="s">
        <v>8008</v>
      </c>
      <c r="E1076" s="218" t="s">
        <v>8013</v>
      </c>
      <c r="F1076" s="218" t="s">
        <v>8014</v>
      </c>
      <c r="G1076" s="219" t="s">
        <v>41</v>
      </c>
      <c r="H1076" s="277">
        <v>5000</v>
      </c>
      <c r="I1076" s="280">
        <v>0</v>
      </c>
      <c r="J1076" s="280">
        <v>0</v>
      </c>
      <c r="K1076" s="207">
        <v>42428</v>
      </c>
      <c r="L1076" s="218" t="s">
        <v>8015</v>
      </c>
      <c r="N1076" s="216"/>
      <c r="O1076" s="216"/>
      <c r="P1076" s="216"/>
      <c r="Q1076" s="216"/>
      <c r="R1076" s="216"/>
      <c r="S1076" s="216"/>
      <c r="T1076" s="216"/>
      <c r="U1076" s="216"/>
      <c r="V1076" s="216"/>
      <c r="W1076" s="216"/>
      <c r="X1076" s="216"/>
      <c r="Y1076" s="216"/>
      <c r="Z1076" s="216"/>
      <c r="AA1076" s="216"/>
      <c r="AB1076" s="216"/>
      <c r="AC1076" s="216"/>
      <c r="AD1076" s="216"/>
      <c r="AE1076" s="216"/>
      <c r="AF1076" s="216"/>
      <c r="AG1076" s="216"/>
      <c r="AH1076" s="216"/>
      <c r="AI1076" s="216"/>
      <c r="AJ1076" s="216"/>
      <c r="AK1076" s="216"/>
      <c r="AL1076" s="216"/>
      <c r="AM1076" s="216"/>
      <c r="AN1076" s="216"/>
      <c r="AO1076" s="216"/>
      <c r="AP1076" s="216"/>
      <c r="AQ1076" s="216"/>
      <c r="AR1076" s="216"/>
      <c r="AS1076" s="216"/>
      <c r="AT1076" s="216"/>
      <c r="AU1076" s="216"/>
      <c r="AV1076" s="216"/>
      <c r="AW1076" s="216"/>
      <c r="AX1076" s="216"/>
      <c r="AY1076" s="216"/>
      <c r="AZ1076" s="216"/>
      <c r="BA1076" s="216"/>
      <c r="BB1076" s="216"/>
      <c r="BC1076" s="216"/>
      <c r="BD1076" s="216"/>
      <c r="BE1076" s="216"/>
      <c r="BF1076" s="216"/>
      <c r="BG1076" s="216"/>
      <c r="BH1076" s="216"/>
      <c r="BI1076" s="216"/>
      <c r="BJ1076" s="216"/>
      <c r="BK1076" s="216"/>
      <c r="BL1076" s="216"/>
      <c r="BM1076" s="216"/>
      <c r="BN1076" s="216"/>
      <c r="BO1076" s="216"/>
      <c r="BP1076" s="216"/>
      <c r="BQ1076" s="216"/>
      <c r="BR1076" s="216"/>
      <c r="BS1076" s="216"/>
      <c r="BT1076" s="216"/>
      <c r="BU1076" s="216"/>
      <c r="BV1076" s="216"/>
      <c r="BW1076" s="216"/>
      <c r="BX1076" s="216"/>
      <c r="BY1076" s="216"/>
      <c r="BZ1076" s="216"/>
      <c r="CA1076" s="216"/>
      <c r="CB1076" s="216"/>
      <c r="CC1076" s="216"/>
      <c r="CD1076" s="216"/>
      <c r="CE1076" s="216"/>
      <c r="CF1076" s="216"/>
      <c r="CG1076" s="216"/>
      <c r="CH1076" s="216"/>
      <c r="CI1076" s="216"/>
      <c r="CJ1076" s="216"/>
      <c r="CK1076" s="216"/>
      <c r="CL1076" s="216"/>
      <c r="CM1076" s="216"/>
      <c r="CN1076" s="216"/>
      <c r="CO1076" s="216"/>
      <c r="CP1076" s="216"/>
      <c r="CQ1076" s="216"/>
      <c r="CR1076" s="216"/>
      <c r="CS1076" s="216"/>
      <c r="CT1076" s="216"/>
      <c r="CU1076" s="216"/>
      <c r="CV1076" s="216"/>
      <c r="CW1076" s="216"/>
      <c r="CX1076" s="216"/>
      <c r="CY1076" s="216"/>
      <c r="CZ1076" s="216"/>
      <c r="DA1076" s="216"/>
      <c r="DB1076" s="216"/>
      <c r="DC1076" s="216"/>
      <c r="DD1076" s="216"/>
      <c r="DE1076" s="216"/>
      <c r="DF1076" s="216"/>
      <c r="DG1076" s="216"/>
      <c r="DH1076" s="216"/>
      <c r="DI1076" s="216"/>
      <c r="DJ1076" s="216"/>
      <c r="DK1076" s="216"/>
    </row>
    <row r="1077" spans="1:115" s="50" customFormat="1" ht="24">
      <c r="A1077" s="55">
        <v>147</v>
      </c>
      <c r="C1077" s="239" t="s">
        <v>8016</v>
      </c>
      <c r="D1077" s="239" t="s">
        <v>8017</v>
      </c>
      <c r="E1077" s="218" t="s">
        <v>8018</v>
      </c>
      <c r="F1077" s="218" t="s">
        <v>8019</v>
      </c>
      <c r="G1077" s="219" t="s">
        <v>41</v>
      </c>
      <c r="H1077" s="277">
        <v>8456</v>
      </c>
      <c r="I1077" s="280">
        <v>0</v>
      </c>
      <c r="J1077" s="280">
        <v>0</v>
      </c>
      <c r="K1077" s="207">
        <v>42500</v>
      </c>
      <c r="L1077" s="218" t="s">
        <v>8020</v>
      </c>
      <c r="N1077" s="216"/>
      <c r="O1077" s="216"/>
      <c r="P1077" s="216"/>
      <c r="Q1077" s="216"/>
      <c r="R1077" s="216"/>
      <c r="S1077" s="216"/>
      <c r="T1077" s="216"/>
      <c r="U1077" s="216"/>
      <c r="V1077" s="216"/>
      <c r="W1077" s="216"/>
      <c r="X1077" s="216"/>
      <c r="Y1077" s="216"/>
      <c r="Z1077" s="216"/>
      <c r="AA1077" s="216"/>
      <c r="AB1077" s="216"/>
      <c r="AC1077" s="216"/>
      <c r="AD1077" s="216"/>
      <c r="AE1077" s="216"/>
      <c r="AF1077" s="216"/>
      <c r="AG1077" s="216"/>
      <c r="AH1077" s="216"/>
      <c r="AI1077" s="216"/>
      <c r="AJ1077" s="216"/>
      <c r="AK1077" s="216"/>
      <c r="AL1077" s="216"/>
      <c r="AM1077" s="216"/>
      <c r="AN1077" s="216"/>
      <c r="AO1077" s="216"/>
      <c r="AP1077" s="216"/>
      <c r="AQ1077" s="216"/>
      <c r="AR1077" s="216"/>
      <c r="AS1077" s="216"/>
      <c r="AT1077" s="216"/>
      <c r="AU1077" s="216"/>
      <c r="AV1077" s="216"/>
      <c r="AW1077" s="216"/>
      <c r="AX1077" s="216"/>
      <c r="AY1077" s="216"/>
      <c r="AZ1077" s="216"/>
      <c r="BA1077" s="216"/>
      <c r="BB1077" s="216"/>
      <c r="BC1077" s="216"/>
      <c r="BD1077" s="216"/>
      <c r="BE1077" s="216"/>
      <c r="BF1077" s="216"/>
      <c r="BG1077" s="216"/>
      <c r="BH1077" s="216"/>
      <c r="BI1077" s="216"/>
      <c r="BJ1077" s="216"/>
      <c r="BK1077" s="216"/>
      <c r="BL1077" s="216"/>
      <c r="BM1077" s="216"/>
      <c r="BN1077" s="216"/>
      <c r="BO1077" s="216"/>
      <c r="BP1077" s="216"/>
      <c r="BQ1077" s="216"/>
      <c r="BR1077" s="216"/>
      <c r="BS1077" s="216"/>
      <c r="BT1077" s="216"/>
      <c r="BU1077" s="216"/>
      <c r="BV1077" s="216"/>
      <c r="BW1077" s="216"/>
      <c r="BX1077" s="216"/>
      <c r="BY1077" s="216"/>
      <c r="BZ1077" s="216"/>
      <c r="CA1077" s="216"/>
      <c r="CB1077" s="216"/>
      <c r="CC1077" s="216"/>
      <c r="CD1077" s="216"/>
      <c r="CE1077" s="216"/>
      <c r="CF1077" s="216"/>
      <c r="CG1077" s="216"/>
      <c r="CH1077" s="216"/>
      <c r="CI1077" s="216"/>
      <c r="CJ1077" s="216"/>
      <c r="CK1077" s="216"/>
      <c r="CL1077" s="216"/>
      <c r="CM1077" s="216"/>
      <c r="CN1077" s="216"/>
      <c r="CO1077" s="216"/>
      <c r="CP1077" s="216"/>
      <c r="CQ1077" s="216"/>
      <c r="CR1077" s="216"/>
      <c r="CS1077" s="216"/>
      <c r="CT1077" s="216"/>
      <c r="CU1077" s="216"/>
      <c r="CV1077" s="216"/>
      <c r="CW1077" s="216"/>
      <c r="CX1077" s="216"/>
      <c r="CY1077" s="216"/>
      <c r="CZ1077" s="216"/>
      <c r="DA1077" s="216"/>
      <c r="DB1077" s="216"/>
      <c r="DC1077" s="216"/>
      <c r="DD1077" s="216"/>
      <c r="DE1077" s="216"/>
      <c r="DF1077" s="216"/>
      <c r="DG1077" s="216"/>
      <c r="DH1077" s="216"/>
      <c r="DI1077" s="216"/>
      <c r="DJ1077" s="216"/>
      <c r="DK1077" s="216"/>
    </row>
    <row r="1078" spans="1:115" s="50" customFormat="1" ht="24">
      <c r="A1078" s="232">
        <v>148</v>
      </c>
      <c r="C1078" s="239" t="s">
        <v>8021</v>
      </c>
      <c r="D1078" s="239" t="s">
        <v>8017</v>
      </c>
      <c r="E1078" s="218" t="s">
        <v>8022</v>
      </c>
      <c r="F1078" s="218" t="s">
        <v>8023</v>
      </c>
      <c r="G1078" s="219" t="s">
        <v>41</v>
      </c>
      <c r="H1078" s="277">
        <v>19650</v>
      </c>
      <c r="I1078" s="280">
        <v>0</v>
      </c>
      <c r="J1078" s="280">
        <v>0</v>
      </c>
      <c r="K1078" s="207">
        <v>42500</v>
      </c>
      <c r="L1078" s="218" t="s">
        <v>8024</v>
      </c>
      <c r="N1078" s="216"/>
      <c r="O1078" s="216"/>
      <c r="P1078" s="216"/>
      <c r="Q1078" s="216"/>
      <c r="R1078" s="216"/>
      <c r="S1078" s="216"/>
      <c r="T1078" s="216"/>
      <c r="U1078" s="216"/>
      <c r="V1078" s="216"/>
      <c r="W1078" s="216"/>
      <c r="X1078" s="216"/>
      <c r="Y1078" s="216"/>
      <c r="Z1078" s="216"/>
      <c r="AA1078" s="216"/>
      <c r="AB1078" s="216"/>
      <c r="AC1078" s="216"/>
      <c r="AD1078" s="216"/>
      <c r="AE1078" s="216"/>
      <c r="AF1078" s="216"/>
      <c r="AG1078" s="216"/>
      <c r="AH1078" s="216"/>
      <c r="AI1078" s="216"/>
      <c r="AJ1078" s="216"/>
      <c r="AK1078" s="216"/>
      <c r="AL1078" s="216"/>
      <c r="AM1078" s="216"/>
      <c r="AN1078" s="216"/>
      <c r="AO1078" s="216"/>
      <c r="AP1078" s="216"/>
      <c r="AQ1078" s="216"/>
      <c r="AR1078" s="216"/>
      <c r="AS1078" s="216"/>
      <c r="AT1078" s="216"/>
      <c r="AU1078" s="216"/>
      <c r="AV1078" s="216"/>
      <c r="AW1078" s="216"/>
      <c r="AX1078" s="216"/>
      <c r="AY1078" s="216"/>
      <c r="AZ1078" s="216"/>
      <c r="BA1078" s="216"/>
      <c r="BB1078" s="216"/>
      <c r="BC1078" s="216"/>
      <c r="BD1078" s="216"/>
      <c r="BE1078" s="216"/>
      <c r="BF1078" s="216"/>
      <c r="BG1078" s="216"/>
      <c r="BH1078" s="216"/>
      <c r="BI1078" s="216"/>
      <c r="BJ1078" s="216"/>
      <c r="BK1078" s="216"/>
      <c r="BL1078" s="216"/>
      <c r="BM1078" s="216"/>
      <c r="BN1078" s="216"/>
      <c r="BO1078" s="216"/>
      <c r="BP1078" s="216"/>
      <c r="BQ1078" s="216"/>
      <c r="BR1078" s="216"/>
      <c r="BS1078" s="216"/>
      <c r="BT1078" s="216"/>
      <c r="BU1078" s="216"/>
      <c r="BV1078" s="216"/>
      <c r="BW1078" s="216"/>
      <c r="BX1078" s="216"/>
      <c r="BY1078" s="216"/>
      <c r="BZ1078" s="216"/>
      <c r="CA1078" s="216"/>
      <c r="CB1078" s="216"/>
      <c r="CC1078" s="216"/>
      <c r="CD1078" s="216"/>
      <c r="CE1078" s="216"/>
      <c r="CF1078" s="216"/>
      <c r="CG1078" s="216"/>
      <c r="CH1078" s="216"/>
      <c r="CI1078" s="216"/>
      <c r="CJ1078" s="216"/>
      <c r="CK1078" s="216"/>
      <c r="CL1078" s="216"/>
      <c r="CM1078" s="216"/>
      <c r="CN1078" s="216"/>
      <c r="CO1078" s="216"/>
      <c r="CP1078" s="216"/>
      <c r="CQ1078" s="216"/>
      <c r="CR1078" s="216"/>
      <c r="CS1078" s="216"/>
      <c r="CT1078" s="216"/>
      <c r="CU1078" s="216"/>
      <c r="CV1078" s="216"/>
      <c r="CW1078" s="216"/>
      <c r="CX1078" s="216"/>
      <c r="CY1078" s="216"/>
      <c r="CZ1078" s="216"/>
      <c r="DA1078" s="216"/>
      <c r="DB1078" s="216"/>
      <c r="DC1078" s="216"/>
      <c r="DD1078" s="216"/>
      <c r="DE1078" s="216"/>
      <c r="DF1078" s="216"/>
      <c r="DG1078" s="216"/>
      <c r="DH1078" s="216"/>
      <c r="DI1078" s="216"/>
      <c r="DJ1078" s="216"/>
      <c r="DK1078" s="216"/>
    </row>
    <row r="1079" spans="1:115" s="50" customFormat="1" ht="24">
      <c r="A1079" s="55">
        <v>149</v>
      </c>
      <c r="C1079" s="239" t="s">
        <v>8025</v>
      </c>
      <c r="D1079" s="239" t="s">
        <v>8017</v>
      </c>
      <c r="E1079" s="218" t="s">
        <v>8009</v>
      </c>
      <c r="F1079" s="218" t="s">
        <v>8026</v>
      </c>
      <c r="G1079" s="219" t="s">
        <v>41</v>
      </c>
      <c r="H1079" s="277">
        <v>20050</v>
      </c>
      <c r="I1079" s="280">
        <v>0</v>
      </c>
      <c r="J1079" s="280">
        <v>0</v>
      </c>
      <c r="K1079" s="207">
        <v>42500</v>
      </c>
      <c r="L1079" s="218" t="s">
        <v>8027</v>
      </c>
      <c r="N1079" s="216"/>
      <c r="O1079" s="216"/>
      <c r="P1079" s="216"/>
      <c r="Q1079" s="216"/>
      <c r="R1079" s="216"/>
      <c r="S1079" s="216"/>
      <c r="T1079" s="216"/>
      <c r="U1079" s="216"/>
      <c r="V1079" s="216"/>
      <c r="W1079" s="216"/>
      <c r="X1079" s="216"/>
      <c r="Y1079" s="216"/>
      <c r="Z1079" s="216"/>
      <c r="AA1079" s="216"/>
      <c r="AB1079" s="216"/>
      <c r="AC1079" s="216"/>
      <c r="AD1079" s="216"/>
      <c r="AE1079" s="216"/>
      <c r="AF1079" s="216"/>
      <c r="AG1079" s="216"/>
      <c r="AH1079" s="216"/>
      <c r="AI1079" s="216"/>
      <c r="AJ1079" s="216"/>
      <c r="AK1079" s="216"/>
      <c r="AL1079" s="216"/>
      <c r="AM1079" s="216"/>
      <c r="AN1079" s="216"/>
      <c r="AO1079" s="216"/>
      <c r="AP1079" s="216"/>
      <c r="AQ1079" s="216"/>
      <c r="AR1079" s="216"/>
      <c r="AS1079" s="216"/>
      <c r="AT1079" s="216"/>
      <c r="AU1079" s="216"/>
      <c r="AV1079" s="216"/>
      <c r="AW1079" s="216"/>
      <c r="AX1079" s="216"/>
      <c r="AY1079" s="216"/>
      <c r="AZ1079" s="216"/>
      <c r="BA1079" s="216"/>
      <c r="BB1079" s="216"/>
      <c r="BC1079" s="216"/>
      <c r="BD1079" s="216"/>
      <c r="BE1079" s="216"/>
      <c r="BF1079" s="216"/>
      <c r="BG1079" s="216"/>
      <c r="BH1079" s="216"/>
      <c r="BI1079" s="216"/>
      <c r="BJ1079" s="216"/>
      <c r="BK1079" s="216"/>
      <c r="BL1079" s="216"/>
      <c r="BM1079" s="216"/>
      <c r="BN1079" s="216"/>
      <c r="BO1079" s="216"/>
      <c r="BP1079" s="216"/>
      <c r="BQ1079" s="216"/>
      <c r="BR1079" s="216"/>
      <c r="BS1079" s="216"/>
      <c r="BT1079" s="216"/>
      <c r="BU1079" s="216"/>
      <c r="BV1079" s="216"/>
      <c r="BW1079" s="216"/>
      <c r="BX1079" s="216"/>
      <c r="BY1079" s="216"/>
      <c r="BZ1079" s="216"/>
      <c r="CA1079" s="216"/>
      <c r="CB1079" s="216"/>
      <c r="CC1079" s="216"/>
      <c r="CD1079" s="216"/>
      <c r="CE1079" s="216"/>
      <c r="CF1079" s="216"/>
      <c r="CG1079" s="216"/>
      <c r="CH1079" s="216"/>
      <c r="CI1079" s="216"/>
      <c r="CJ1079" s="216"/>
      <c r="CK1079" s="216"/>
      <c r="CL1079" s="216"/>
      <c r="CM1079" s="216"/>
      <c r="CN1079" s="216"/>
      <c r="CO1079" s="216"/>
      <c r="CP1079" s="216"/>
      <c r="CQ1079" s="216"/>
      <c r="CR1079" s="216"/>
      <c r="CS1079" s="216"/>
      <c r="CT1079" s="216"/>
      <c r="CU1079" s="216"/>
      <c r="CV1079" s="216"/>
      <c r="CW1079" s="216"/>
      <c r="CX1079" s="216"/>
      <c r="CY1079" s="216"/>
      <c r="CZ1079" s="216"/>
      <c r="DA1079" s="216"/>
      <c r="DB1079" s="216"/>
      <c r="DC1079" s="216"/>
      <c r="DD1079" s="216"/>
      <c r="DE1079" s="216"/>
      <c r="DF1079" s="216"/>
      <c r="DG1079" s="216"/>
      <c r="DH1079" s="216"/>
      <c r="DI1079" s="216"/>
      <c r="DJ1079" s="216"/>
      <c r="DK1079" s="216"/>
    </row>
    <row r="1080" spans="1:115" s="50" customFormat="1" ht="24">
      <c r="A1080" s="232"/>
      <c r="C1080" s="212" t="s">
        <v>8028</v>
      </c>
      <c r="D1080" s="212" t="s">
        <v>8029</v>
      </c>
      <c r="E1080" s="212" t="s">
        <v>8030</v>
      </c>
      <c r="F1080" s="212" t="s">
        <v>8031</v>
      </c>
      <c r="G1080" s="219" t="s">
        <v>41</v>
      </c>
      <c r="H1080" s="277">
        <v>19700</v>
      </c>
      <c r="I1080" s="280">
        <v>0</v>
      </c>
      <c r="J1080" s="280">
        <v>0</v>
      </c>
      <c r="K1080" s="207">
        <v>42500</v>
      </c>
      <c r="L1080" s="218"/>
      <c r="N1080" s="216"/>
      <c r="O1080" s="216"/>
      <c r="P1080" s="216"/>
      <c r="Q1080" s="216"/>
      <c r="R1080" s="216"/>
      <c r="S1080" s="216"/>
      <c r="T1080" s="216"/>
      <c r="U1080" s="216"/>
      <c r="V1080" s="216"/>
      <c r="W1080" s="216"/>
      <c r="X1080" s="216"/>
      <c r="Y1080" s="216"/>
      <c r="Z1080" s="216"/>
      <c r="AA1080" s="216"/>
      <c r="AB1080" s="216"/>
      <c r="AC1080" s="216"/>
      <c r="AD1080" s="216"/>
      <c r="AE1080" s="216"/>
      <c r="AF1080" s="216"/>
      <c r="AG1080" s="216"/>
      <c r="AH1080" s="216"/>
      <c r="AI1080" s="216"/>
      <c r="AJ1080" s="216"/>
      <c r="AK1080" s="216"/>
      <c r="AL1080" s="216"/>
      <c r="AM1080" s="216"/>
      <c r="AN1080" s="216"/>
      <c r="AO1080" s="216"/>
      <c r="AP1080" s="216"/>
      <c r="AQ1080" s="216"/>
      <c r="AR1080" s="216"/>
      <c r="AS1080" s="216"/>
      <c r="AT1080" s="216"/>
      <c r="AU1080" s="216"/>
      <c r="AV1080" s="216"/>
      <c r="AW1080" s="216"/>
      <c r="AX1080" s="216"/>
      <c r="AY1080" s="216"/>
      <c r="AZ1080" s="216"/>
      <c r="BA1080" s="216"/>
      <c r="BB1080" s="216"/>
      <c r="BC1080" s="216"/>
      <c r="BD1080" s="216"/>
      <c r="BE1080" s="216"/>
      <c r="BF1080" s="216"/>
      <c r="BG1080" s="216"/>
      <c r="BH1080" s="216"/>
      <c r="BI1080" s="216"/>
      <c r="BJ1080" s="216"/>
      <c r="BK1080" s="216"/>
      <c r="BL1080" s="216"/>
      <c r="BM1080" s="216"/>
      <c r="BN1080" s="216"/>
      <c r="BO1080" s="216"/>
      <c r="BP1080" s="216"/>
      <c r="BQ1080" s="216"/>
      <c r="BR1080" s="216"/>
      <c r="BS1080" s="216"/>
      <c r="BT1080" s="216"/>
      <c r="BU1080" s="216"/>
      <c r="BV1080" s="216"/>
      <c r="BW1080" s="216"/>
      <c r="BX1080" s="216"/>
      <c r="BY1080" s="216"/>
      <c r="BZ1080" s="216"/>
      <c r="CA1080" s="216"/>
      <c r="CB1080" s="216"/>
      <c r="CC1080" s="216"/>
      <c r="CD1080" s="216"/>
      <c r="CE1080" s="216"/>
      <c r="CF1080" s="216"/>
      <c r="CG1080" s="216"/>
      <c r="CH1080" s="216"/>
      <c r="CI1080" s="216"/>
      <c r="CJ1080" s="216"/>
      <c r="CK1080" s="216"/>
      <c r="CL1080" s="216"/>
      <c r="CM1080" s="216"/>
      <c r="CN1080" s="216"/>
      <c r="CO1080" s="216"/>
      <c r="CP1080" s="216"/>
      <c r="CQ1080" s="216"/>
      <c r="CR1080" s="216"/>
      <c r="CS1080" s="216"/>
      <c r="CT1080" s="216"/>
      <c r="CU1080" s="216"/>
      <c r="CV1080" s="216"/>
      <c r="CW1080" s="216"/>
      <c r="CX1080" s="216"/>
      <c r="CY1080" s="216"/>
      <c r="CZ1080" s="216"/>
      <c r="DA1080" s="216"/>
      <c r="DB1080" s="216"/>
      <c r="DC1080" s="216"/>
      <c r="DD1080" s="216"/>
      <c r="DE1080" s="216"/>
      <c r="DF1080" s="216"/>
      <c r="DG1080" s="216"/>
      <c r="DH1080" s="216"/>
      <c r="DI1080" s="216"/>
      <c r="DJ1080" s="216"/>
      <c r="DK1080" s="216"/>
    </row>
    <row r="1081" spans="1:115" s="50" customFormat="1" ht="24">
      <c r="A1081" s="232">
        <v>150</v>
      </c>
      <c r="C1081" s="212" t="s">
        <v>8032</v>
      </c>
      <c r="D1081" s="212" t="s">
        <v>8033</v>
      </c>
      <c r="E1081" s="212" t="s">
        <v>8034</v>
      </c>
      <c r="F1081" s="212" t="s">
        <v>8035</v>
      </c>
      <c r="G1081" s="219" t="s">
        <v>41</v>
      </c>
      <c r="H1081" s="277">
        <v>200</v>
      </c>
      <c r="I1081" s="280">
        <v>0</v>
      </c>
      <c r="J1081" s="280">
        <v>0</v>
      </c>
      <c r="K1081" s="207">
        <v>42500</v>
      </c>
      <c r="L1081" s="212" t="s">
        <v>8036</v>
      </c>
      <c r="N1081" s="216"/>
      <c r="O1081" s="216"/>
      <c r="P1081" s="216"/>
      <c r="Q1081" s="216"/>
      <c r="R1081" s="216"/>
      <c r="S1081" s="216"/>
      <c r="T1081" s="216"/>
      <c r="U1081" s="216"/>
      <c r="V1081" s="216"/>
      <c r="W1081" s="216"/>
      <c r="X1081" s="216"/>
      <c r="Y1081" s="216"/>
      <c r="Z1081" s="216"/>
      <c r="AA1081" s="216"/>
      <c r="AB1081" s="216"/>
      <c r="AC1081" s="216"/>
      <c r="AD1081" s="216"/>
      <c r="AE1081" s="216"/>
      <c r="AF1081" s="216"/>
      <c r="AG1081" s="216"/>
      <c r="AH1081" s="216"/>
      <c r="AI1081" s="216"/>
      <c r="AJ1081" s="216"/>
      <c r="AK1081" s="216"/>
      <c r="AL1081" s="216"/>
      <c r="AM1081" s="216"/>
      <c r="AN1081" s="216"/>
      <c r="AO1081" s="216"/>
      <c r="AP1081" s="216"/>
      <c r="AQ1081" s="216"/>
      <c r="AR1081" s="216"/>
      <c r="AS1081" s="216"/>
      <c r="AT1081" s="216"/>
      <c r="AU1081" s="216"/>
      <c r="AV1081" s="216"/>
      <c r="AW1081" s="216"/>
      <c r="AX1081" s="216"/>
      <c r="AY1081" s="216"/>
      <c r="AZ1081" s="216"/>
      <c r="BA1081" s="216"/>
      <c r="BB1081" s="216"/>
      <c r="BC1081" s="216"/>
      <c r="BD1081" s="216"/>
      <c r="BE1081" s="216"/>
      <c r="BF1081" s="216"/>
      <c r="BG1081" s="216"/>
      <c r="BH1081" s="216"/>
      <c r="BI1081" s="216"/>
      <c r="BJ1081" s="216"/>
      <c r="BK1081" s="216"/>
      <c r="BL1081" s="216"/>
      <c r="BM1081" s="216"/>
      <c r="BN1081" s="216"/>
      <c r="BO1081" s="216"/>
      <c r="BP1081" s="216"/>
      <c r="BQ1081" s="216"/>
      <c r="BR1081" s="216"/>
      <c r="BS1081" s="216"/>
      <c r="BT1081" s="216"/>
      <c r="BU1081" s="216"/>
      <c r="BV1081" s="216"/>
      <c r="BW1081" s="216"/>
      <c r="BX1081" s="216"/>
      <c r="BY1081" s="216"/>
      <c r="BZ1081" s="216"/>
      <c r="CA1081" s="216"/>
      <c r="CB1081" s="216"/>
      <c r="CC1081" s="216"/>
      <c r="CD1081" s="216"/>
      <c r="CE1081" s="216"/>
      <c r="CF1081" s="216"/>
      <c r="CG1081" s="216"/>
      <c r="CH1081" s="216"/>
      <c r="CI1081" s="216"/>
      <c r="CJ1081" s="216"/>
      <c r="CK1081" s="216"/>
      <c r="CL1081" s="216"/>
      <c r="CM1081" s="216"/>
      <c r="CN1081" s="216"/>
      <c r="CO1081" s="216"/>
      <c r="CP1081" s="216"/>
      <c r="CQ1081" s="216"/>
      <c r="CR1081" s="216"/>
      <c r="CS1081" s="216"/>
      <c r="CT1081" s="216"/>
      <c r="CU1081" s="216"/>
      <c r="CV1081" s="216"/>
      <c r="CW1081" s="216"/>
      <c r="CX1081" s="216"/>
      <c r="CY1081" s="216"/>
      <c r="CZ1081" s="216"/>
      <c r="DA1081" s="216"/>
      <c r="DB1081" s="216"/>
      <c r="DC1081" s="216"/>
      <c r="DD1081" s="216"/>
      <c r="DE1081" s="216"/>
      <c r="DF1081" s="216"/>
      <c r="DG1081" s="216"/>
      <c r="DH1081" s="216"/>
      <c r="DI1081" s="216"/>
      <c r="DJ1081" s="216"/>
      <c r="DK1081" s="216"/>
    </row>
    <row r="1082" spans="1:115" s="50" customFormat="1" ht="24">
      <c r="A1082" s="232">
        <v>151</v>
      </c>
      <c r="C1082" s="212" t="s">
        <v>8037</v>
      </c>
      <c r="D1082" s="212" t="s">
        <v>8033</v>
      </c>
      <c r="E1082" s="212" t="s">
        <v>8038</v>
      </c>
      <c r="F1082" s="212" t="s">
        <v>8039</v>
      </c>
      <c r="G1082" s="219" t="s">
        <v>41</v>
      </c>
      <c r="H1082" s="277">
        <v>19800</v>
      </c>
      <c r="I1082" s="280">
        <v>0</v>
      </c>
      <c r="J1082" s="280">
        <v>0</v>
      </c>
      <c r="K1082" s="207">
        <v>42500</v>
      </c>
      <c r="L1082" s="212" t="s">
        <v>8040</v>
      </c>
      <c r="N1082" s="216"/>
      <c r="O1082" s="216"/>
      <c r="P1082" s="216"/>
      <c r="Q1082" s="216"/>
      <c r="R1082" s="216"/>
      <c r="S1082" s="216"/>
      <c r="T1082" s="216"/>
      <c r="U1082" s="216"/>
      <c r="V1082" s="216"/>
      <c r="W1082" s="216"/>
      <c r="X1082" s="216"/>
      <c r="Y1082" s="216"/>
      <c r="Z1082" s="216"/>
      <c r="AA1082" s="216"/>
      <c r="AB1082" s="216"/>
      <c r="AC1082" s="216"/>
      <c r="AD1082" s="216"/>
      <c r="AE1082" s="216"/>
      <c r="AF1082" s="216"/>
      <c r="AG1082" s="216"/>
      <c r="AH1082" s="216"/>
      <c r="AI1082" s="216"/>
      <c r="AJ1082" s="216"/>
      <c r="AK1082" s="216"/>
      <c r="AL1082" s="216"/>
      <c r="AM1082" s="216"/>
      <c r="AN1082" s="216"/>
      <c r="AO1082" s="216"/>
      <c r="AP1082" s="216"/>
      <c r="AQ1082" s="216"/>
      <c r="AR1082" s="216"/>
      <c r="AS1082" s="216"/>
      <c r="AT1082" s="216"/>
      <c r="AU1082" s="216"/>
      <c r="AV1082" s="216"/>
      <c r="AW1082" s="216"/>
      <c r="AX1082" s="216"/>
      <c r="AY1082" s="216"/>
      <c r="AZ1082" s="216"/>
      <c r="BA1082" s="216"/>
      <c r="BB1082" s="216"/>
      <c r="BC1082" s="216"/>
      <c r="BD1082" s="216"/>
      <c r="BE1082" s="216"/>
      <c r="BF1082" s="216"/>
      <c r="BG1082" s="216"/>
      <c r="BH1082" s="216"/>
      <c r="BI1082" s="216"/>
      <c r="BJ1082" s="216"/>
      <c r="BK1082" s="216"/>
      <c r="BL1082" s="216"/>
      <c r="BM1082" s="216"/>
      <c r="BN1082" s="216"/>
      <c r="BO1082" s="216"/>
      <c r="BP1082" s="216"/>
      <c r="BQ1082" s="216"/>
      <c r="BR1082" s="216"/>
      <c r="BS1082" s="216"/>
      <c r="BT1082" s="216"/>
      <c r="BU1082" s="216"/>
      <c r="BV1082" s="216"/>
      <c r="BW1082" s="216"/>
      <c r="BX1082" s="216"/>
      <c r="BY1082" s="216"/>
      <c r="BZ1082" s="216"/>
      <c r="CA1082" s="216"/>
      <c r="CB1082" s="216"/>
      <c r="CC1082" s="216"/>
      <c r="CD1082" s="216"/>
      <c r="CE1082" s="216"/>
      <c r="CF1082" s="216"/>
      <c r="CG1082" s="216"/>
      <c r="CH1082" s="216"/>
      <c r="CI1082" s="216"/>
      <c r="CJ1082" s="216"/>
      <c r="CK1082" s="216"/>
      <c r="CL1082" s="216"/>
      <c r="CM1082" s="216"/>
      <c r="CN1082" s="216"/>
      <c r="CO1082" s="216"/>
      <c r="CP1082" s="216"/>
      <c r="CQ1082" s="216"/>
      <c r="CR1082" s="216"/>
      <c r="CS1082" s="216"/>
      <c r="CT1082" s="216"/>
      <c r="CU1082" s="216"/>
      <c r="CV1082" s="216"/>
      <c r="CW1082" s="216"/>
      <c r="CX1082" s="216"/>
      <c r="CY1082" s="216"/>
      <c r="CZ1082" s="216"/>
      <c r="DA1082" s="216"/>
      <c r="DB1082" s="216"/>
      <c r="DC1082" s="216"/>
      <c r="DD1082" s="216"/>
      <c r="DE1082" s="216"/>
      <c r="DF1082" s="216"/>
      <c r="DG1082" s="216"/>
      <c r="DH1082" s="216"/>
      <c r="DI1082" s="216"/>
      <c r="DJ1082" s="216"/>
      <c r="DK1082" s="216"/>
    </row>
    <row r="1083" spans="1:115" s="50" customFormat="1" ht="24">
      <c r="A1083" s="232">
        <v>152</v>
      </c>
      <c r="C1083" s="212" t="s">
        <v>8041</v>
      </c>
      <c r="D1083" s="212" t="s">
        <v>8033</v>
      </c>
      <c r="E1083" s="212" t="s">
        <v>8042</v>
      </c>
      <c r="F1083" s="212" t="s">
        <v>8043</v>
      </c>
      <c r="G1083" s="219" t="s">
        <v>41</v>
      </c>
      <c r="H1083" s="277">
        <v>200</v>
      </c>
      <c r="I1083" s="280">
        <v>0</v>
      </c>
      <c r="J1083" s="280">
        <v>0</v>
      </c>
      <c r="K1083" s="207">
        <v>42500</v>
      </c>
      <c r="L1083" s="212" t="s">
        <v>8044</v>
      </c>
      <c r="N1083" s="216"/>
      <c r="O1083" s="216"/>
      <c r="P1083" s="216"/>
      <c r="Q1083" s="216"/>
      <c r="R1083" s="216"/>
      <c r="S1083" s="216"/>
      <c r="T1083" s="216"/>
      <c r="U1083" s="216"/>
      <c r="V1083" s="216"/>
      <c r="W1083" s="216"/>
      <c r="X1083" s="216"/>
      <c r="Y1083" s="216"/>
      <c r="Z1083" s="216"/>
      <c r="AA1083" s="216"/>
      <c r="AB1083" s="216"/>
      <c r="AC1083" s="216"/>
      <c r="AD1083" s="216"/>
      <c r="AE1083" s="216"/>
      <c r="AF1083" s="216"/>
      <c r="AG1083" s="216"/>
      <c r="AH1083" s="216"/>
      <c r="AI1083" s="216"/>
      <c r="AJ1083" s="216"/>
      <c r="AK1083" s="216"/>
      <c r="AL1083" s="216"/>
      <c r="AM1083" s="216"/>
      <c r="AN1083" s="216"/>
      <c r="AO1083" s="216"/>
      <c r="AP1083" s="216"/>
      <c r="AQ1083" s="216"/>
      <c r="AR1083" s="216"/>
      <c r="AS1083" s="216"/>
      <c r="AT1083" s="216"/>
      <c r="AU1083" s="216"/>
      <c r="AV1083" s="216"/>
      <c r="AW1083" s="216"/>
      <c r="AX1083" s="216"/>
      <c r="AY1083" s="216"/>
      <c r="AZ1083" s="216"/>
      <c r="BA1083" s="216"/>
      <c r="BB1083" s="216"/>
      <c r="BC1083" s="216"/>
      <c r="BD1083" s="216"/>
      <c r="BE1083" s="216"/>
      <c r="BF1083" s="216"/>
      <c r="BG1083" s="216"/>
      <c r="BH1083" s="216"/>
      <c r="BI1083" s="216"/>
      <c r="BJ1083" s="216"/>
      <c r="BK1083" s="216"/>
      <c r="BL1083" s="216"/>
      <c r="BM1083" s="216"/>
      <c r="BN1083" s="216"/>
      <c r="BO1083" s="216"/>
      <c r="BP1083" s="216"/>
      <c r="BQ1083" s="216"/>
      <c r="BR1083" s="216"/>
      <c r="BS1083" s="216"/>
      <c r="BT1083" s="216"/>
      <c r="BU1083" s="216"/>
      <c r="BV1083" s="216"/>
      <c r="BW1083" s="216"/>
      <c r="BX1083" s="216"/>
      <c r="BY1083" s="216"/>
      <c r="BZ1083" s="216"/>
      <c r="CA1083" s="216"/>
      <c r="CB1083" s="216"/>
      <c r="CC1083" s="216"/>
      <c r="CD1083" s="216"/>
      <c r="CE1083" s="216"/>
      <c r="CF1083" s="216"/>
      <c r="CG1083" s="216"/>
      <c r="CH1083" s="216"/>
      <c r="CI1083" s="216"/>
      <c r="CJ1083" s="216"/>
      <c r="CK1083" s="216"/>
      <c r="CL1083" s="216"/>
      <c r="CM1083" s="216"/>
      <c r="CN1083" s="216"/>
      <c r="CO1083" s="216"/>
      <c r="CP1083" s="216"/>
      <c r="CQ1083" s="216"/>
      <c r="CR1083" s="216"/>
      <c r="CS1083" s="216"/>
      <c r="CT1083" s="216"/>
      <c r="CU1083" s="216"/>
      <c r="CV1083" s="216"/>
      <c r="CW1083" s="216"/>
      <c r="CX1083" s="216"/>
      <c r="CY1083" s="216"/>
      <c r="CZ1083" s="216"/>
      <c r="DA1083" s="216"/>
      <c r="DB1083" s="216"/>
      <c r="DC1083" s="216"/>
      <c r="DD1083" s="216"/>
      <c r="DE1083" s="216"/>
      <c r="DF1083" s="216"/>
      <c r="DG1083" s="216"/>
      <c r="DH1083" s="216"/>
      <c r="DI1083" s="216"/>
      <c r="DJ1083" s="216"/>
      <c r="DK1083" s="216"/>
    </row>
    <row r="1084" spans="1:115" s="50" customFormat="1" ht="24">
      <c r="A1084" s="232">
        <v>153</v>
      </c>
      <c r="C1084" s="212" t="s">
        <v>8045</v>
      </c>
      <c r="D1084" s="212" t="s">
        <v>8033</v>
      </c>
      <c r="E1084" s="212" t="s">
        <v>8046</v>
      </c>
      <c r="F1084" s="212" t="s">
        <v>8047</v>
      </c>
      <c r="G1084" s="219" t="s">
        <v>41</v>
      </c>
      <c r="H1084" s="277">
        <v>5290</v>
      </c>
      <c r="I1084" s="280">
        <v>0</v>
      </c>
      <c r="J1084" s="280">
        <v>0</v>
      </c>
      <c r="K1084" s="207">
        <v>42500</v>
      </c>
      <c r="L1084" s="212" t="s">
        <v>8048</v>
      </c>
      <c r="N1084" s="216"/>
      <c r="O1084" s="216"/>
      <c r="P1084" s="216"/>
      <c r="Q1084" s="216"/>
      <c r="R1084" s="216"/>
      <c r="S1084" s="216"/>
      <c r="T1084" s="216"/>
      <c r="U1084" s="216"/>
      <c r="V1084" s="216"/>
      <c r="W1084" s="216"/>
      <c r="X1084" s="216"/>
      <c r="Y1084" s="216"/>
      <c r="Z1084" s="216"/>
      <c r="AA1084" s="216"/>
      <c r="AB1084" s="216"/>
      <c r="AC1084" s="216"/>
      <c r="AD1084" s="216"/>
      <c r="AE1084" s="216"/>
      <c r="AF1084" s="216"/>
      <c r="AG1084" s="216"/>
      <c r="AH1084" s="216"/>
      <c r="AI1084" s="216"/>
      <c r="AJ1084" s="216"/>
      <c r="AK1084" s="216"/>
      <c r="AL1084" s="216"/>
      <c r="AM1084" s="216"/>
      <c r="AN1084" s="216"/>
      <c r="AO1084" s="216"/>
      <c r="AP1084" s="216"/>
      <c r="AQ1084" s="216"/>
      <c r="AR1084" s="216"/>
      <c r="AS1084" s="216"/>
      <c r="AT1084" s="216"/>
      <c r="AU1084" s="216"/>
      <c r="AV1084" s="216"/>
      <c r="AW1084" s="216"/>
      <c r="AX1084" s="216"/>
      <c r="AY1084" s="216"/>
      <c r="AZ1084" s="216"/>
      <c r="BA1084" s="216"/>
      <c r="BB1084" s="216"/>
      <c r="BC1084" s="216"/>
      <c r="BD1084" s="216"/>
      <c r="BE1084" s="216"/>
      <c r="BF1084" s="216"/>
      <c r="BG1084" s="216"/>
      <c r="BH1084" s="216"/>
      <c r="BI1084" s="216"/>
      <c r="BJ1084" s="216"/>
      <c r="BK1084" s="216"/>
      <c r="BL1084" s="216"/>
      <c r="BM1084" s="216"/>
      <c r="BN1084" s="216"/>
      <c r="BO1084" s="216"/>
      <c r="BP1084" s="216"/>
      <c r="BQ1084" s="216"/>
      <c r="BR1084" s="216"/>
      <c r="BS1084" s="216"/>
      <c r="BT1084" s="216"/>
      <c r="BU1084" s="216"/>
      <c r="BV1084" s="216"/>
      <c r="BW1084" s="216"/>
      <c r="BX1084" s="216"/>
      <c r="BY1084" s="216"/>
      <c r="BZ1084" s="216"/>
      <c r="CA1084" s="216"/>
      <c r="CB1084" s="216"/>
      <c r="CC1084" s="216"/>
      <c r="CD1084" s="216"/>
      <c r="CE1084" s="216"/>
      <c r="CF1084" s="216"/>
      <c r="CG1084" s="216"/>
      <c r="CH1084" s="216"/>
      <c r="CI1084" s="216"/>
      <c r="CJ1084" s="216"/>
      <c r="CK1084" s="216"/>
      <c r="CL1084" s="216"/>
      <c r="CM1084" s="216"/>
      <c r="CN1084" s="216"/>
      <c r="CO1084" s="216"/>
      <c r="CP1084" s="216"/>
      <c r="CQ1084" s="216"/>
      <c r="CR1084" s="216"/>
      <c r="CS1084" s="216"/>
      <c r="CT1084" s="216"/>
      <c r="CU1084" s="216"/>
      <c r="CV1084" s="216"/>
      <c r="CW1084" s="216"/>
      <c r="CX1084" s="216"/>
      <c r="CY1084" s="216"/>
      <c r="CZ1084" s="216"/>
      <c r="DA1084" s="216"/>
      <c r="DB1084" s="216"/>
      <c r="DC1084" s="216"/>
      <c r="DD1084" s="216"/>
      <c r="DE1084" s="216"/>
      <c r="DF1084" s="216"/>
      <c r="DG1084" s="216"/>
      <c r="DH1084" s="216"/>
      <c r="DI1084" s="216"/>
      <c r="DJ1084" s="216"/>
      <c r="DK1084" s="216"/>
    </row>
    <row r="1085" spans="1:115" s="50" customFormat="1" ht="24">
      <c r="A1085" s="232">
        <v>154</v>
      </c>
      <c r="C1085" s="212" t="s">
        <v>8049</v>
      </c>
      <c r="D1085" s="212" t="s">
        <v>8050</v>
      </c>
      <c r="E1085" s="212" t="s">
        <v>8051</v>
      </c>
      <c r="F1085" s="212" t="s">
        <v>8052</v>
      </c>
      <c r="G1085" s="219" t="s">
        <v>41</v>
      </c>
      <c r="H1085" s="277">
        <v>10000</v>
      </c>
      <c r="I1085" s="280">
        <v>0</v>
      </c>
      <c r="J1085" s="280">
        <v>0</v>
      </c>
      <c r="K1085" s="207">
        <v>42501</v>
      </c>
      <c r="L1085" s="212" t="s">
        <v>8053</v>
      </c>
      <c r="N1085" s="216"/>
      <c r="O1085" s="216"/>
      <c r="P1085" s="216"/>
      <c r="Q1085" s="216"/>
      <c r="R1085" s="216"/>
      <c r="S1085" s="216"/>
      <c r="T1085" s="216"/>
      <c r="U1085" s="216"/>
      <c r="V1085" s="216"/>
      <c r="W1085" s="216"/>
      <c r="X1085" s="216"/>
      <c r="Y1085" s="216"/>
      <c r="Z1085" s="216"/>
      <c r="AA1085" s="216"/>
      <c r="AB1085" s="216"/>
      <c r="AC1085" s="216"/>
      <c r="AD1085" s="216"/>
      <c r="AE1085" s="216"/>
      <c r="AF1085" s="216"/>
      <c r="AG1085" s="216"/>
      <c r="AH1085" s="216"/>
      <c r="AI1085" s="216"/>
      <c r="AJ1085" s="216"/>
      <c r="AK1085" s="216"/>
      <c r="AL1085" s="216"/>
      <c r="AM1085" s="216"/>
      <c r="AN1085" s="216"/>
      <c r="AO1085" s="216"/>
      <c r="AP1085" s="216"/>
      <c r="AQ1085" s="216"/>
      <c r="AR1085" s="216"/>
      <c r="AS1085" s="216"/>
      <c r="AT1085" s="216"/>
      <c r="AU1085" s="216"/>
      <c r="AV1085" s="216"/>
      <c r="AW1085" s="216"/>
      <c r="AX1085" s="216"/>
      <c r="AY1085" s="216"/>
      <c r="AZ1085" s="216"/>
      <c r="BA1085" s="216"/>
      <c r="BB1085" s="216"/>
      <c r="BC1085" s="216"/>
      <c r="BD1085" s="216"/>
      <c r="BE1085" s="216"/>
      <c r="BF1085" s="216"/>
      <c r="BG1085" s="216"/>
      <c r="BH1085" s="216"/>
      <c r="BI1085" s="216"/>
      <c r="BJ1085" s="216"/>
      <c r="BK1085" s="216"/>
      <c r="BL1085" s="216"/>
      <c r="BM1085" s="216"/>
      <c r="BN1085" s="216"/>
      <c r="BO1085" s="216"/>
      <c r="BP1085" s="216"/>
      <c r="BQ1085" s="216"/>
      <c r="BR1085" s="216"/>
      <c r="BS1085" s="216"/>
      <c r="BT1085" s="216"/>
      <c r="BU1085" s="216"/>
      <c r="BV1085" s="216"/>
      <c r="BW1085" s="216"/>
      <c r="BX1085" s="216"/>
      <c r="BY1085" s="216"/>
      <c r="BZ1085" s="216"/>
      <c r="CA1085" s="216"/>
      <c r="CB1085" s="216"/>
      <c r="CC1085" s="216"/>
      <c r="CD1085" s="216"/>
      <c r="CE1085" s="216"/>
      <c r="CF1085" s="216"/>
      <c r="CG1085" s="216"/>
      <c r="CH1085" s="216"/>
      <c r="CI1085" s="216"/>
      <c r="CJ1085" s="216"/>
      <c r="CK1085" s="216"/>
      <c r="CL1085" s="216"/>
      <c r="CM1085" s="216"/>
      <c r="CN1085" s="216"/>
      <c r="CO1085" s="216"/>
      <c r="CP1085" s="216"/>
      <c r="CQ1085" s="216"/>
      <c r="CR1085" s="216"/>
      <c r="CS1085" s="216"/>
      <c r="CT1085" s="216"/>
      <c r="CU1085" s="216"/>
      <c r="CV1085" s="216"/>
      <c r="CW1085" s="216"/>
      <c r="CX1085" s="216"/>
      <c r="CY1085" s="216"/>
      <c r="CZ1085" s="216"/>
      <c r="DA1085" s="216"/>
      <c r="DB1085" s="216"/>
      <c r="DC1085" s="216"/>
      <c r="DD1085" s="216"/>
      <c r="DE1085" s="216"/>
      <c r="DF1085" s="216"/>
      <c r="DG1085" s="216"/>
      <c r="DH1085" s="216"/>
      <c r="DI1085" s="216"/>
      <c r="DJ1085" s="216"/>
      <c r="DK1085" s="216"/>
    </row>
    <row r="1086" spans="1:115" s="50" customFormat="1" ht="24">
      <c r="A1086" s="232">
        <v>155</v>
      </c>
      <c r="C1086" s="212" t="s">
        <v>8054</v>
      </c>
      <c r="D1086" s="212" t="s">
        <v>8050</v>
      </c>
      <c r="E1086" s="212" t="s">
        <v>8055</v>
      </c>
      <c r="F1086" s="212" t="s">
        <v>8056</v>
      </c>
      <c r="G1086" s="219" t="s">
        <v>41</v>
      </c>
      <c r="H1086" s="277">
        <v>5300</v>
      </c>
      <c r="I1086" s="280">
        <v>0</v>
      </c>
      <c r="J1086" s="280">
        <v>0</v>
      </c>
      <c r="K1086" s="207">
        <v>42501</v>
      </c>
      <c r="L1086" s="212" t="s">
        <v>8057</v>
      </c>
      <c r="N1086" s="216"/>
      <c r="O1086" s="216"/>
      <c r="P1086" s="216"/>
      <c r="Q1086" s="216"/>
      <c r="R1086" s="216"/>
      <c r="S1086" s="216"/>
      <c r="T1086" s="216"/>
      <c r="U1086" s="216"/>
      <c r="V1086" s="216"/>
      <c r="W1086" s="216"/>
      <c r="X1086" s="216"/>
      <c r="Y1086" s="216"/>
      <c r="Z1086" s="216"/>
      <c r="AA1086" s="216"/>
      <c r="AB1086" s="216"/>
      <c r="AC1086" s="216"/>
      <c r="AD1086" s="216"/>
      <c r="AE1086" s="216"/>
      <c r="AF1086" s="216"/>
      <c r="AG1086" s="216"/>
      <c r="AH1086" s="216"/>
      <c r="AI1086" s="216"/>
      <c r="AJ1086" s="216"/>
      <c r="AK1086" s="216"/>
      <c r="AL1086" s="216"/>
      <c r="AM1086" s="216"/>
      <c r="AN1086" s="216"/>
      <c r="AO1086" s="216"/>
      <c r="AP1086" s="216"/>
      <c r="AQ1086" s="216"/>
      <c r="AR1086" s="216"/>
      <c r="AS1086" s="216"/>
      <c r="AT1086" s="216"/>
      <c r="AU1086" s="216"/>
      <c r="AV1086" s="216"/>
      <c r="AW1086" s="216"/>
      <c r="AX1086" s="216"/>
      <c r="AY1086" s="216"/>
      <c r="AZ1086" s="216"/>
      <c r="BA1086" s="216"/>
      <c r="BB1086" s="216"/>
      <c r="BC1086" s="216"/>
      <c r="BD1086" s="216"/>
      <c r="BE1086" s="216"/>
      <c r="BF1086" s="216"/>
      <c r="BG1086" s="216"/>
      <c r="BH1086" s="216"/>
      <c r="BI1086" s="216"/>
      <c r="BJ1086" s="216"/>
      <c r="BK1086" s="216"/>
      <c r="BL1086" s="216"/>
      <c r="BM1086" s="216"/>
      <c r="BN1086" s="216"/>
      <c r="BO1086" s="216"/>
      <c r="BP1086" s="216"/>
      <c r="BQ1086" s="216"/>
      <c r="BR1086" s="216"/>
      <c r="BS1086" s="216"/>
      <c r="BT1086" s="216"/>
      <c r="BU1086" s="216"/>
      <c r="BV1086" s="216"/>
      <c r="BW1086" s="216"/>
      <c r="BX1086" s="216"/>
      <c r="BY1086" s="216"/>
      <c r="BZ1086" s="216"/>
      <c r="CA1086" s="216"/>
      <c r="CB1086" s="216"/>
      <c r="CC1086" s="216"/>
      <c r="CD1086" s="216"/>
      <c r="CE1086" s="216"/>
      <c r="CF1086" s="216"/>
      <c r="CG1086" s="216"/>
      <c r="CH1086" s="216"/>
      <c r="CI1086" s="216"/>
      <c r="CJ1086" s="216"/>
      <c r="CK1086" s="216"/>
      <c r="CL1086" s="216"/>
      <c r="CM1086" s="216"/>
      <c r="CN1086" s="216"/>
      <c r="CO1086" s="216"/>
      <c r="CP1086" s="216"/>
      <c r="CQ1086" s="216"/>
      <c r="CR1086" s="216"/>
      <c r="CS1086" s="216"/>
      <c r="CT1086" s="216"/>
      <c r="CU1086" s="216"/>
      <c r="CV1086" s="216"/>
      <c r="CW1086" s="216"/>
      <c r="CX1086" s="216"/>
      <c r="CY1086" s="216"/>
      <c r="CZ1086" s="216"/>
      <c r="DA1086" s="216"/>
      <c r="DB1086" s="216"/>
      <c r="DC1086" s="216"/>
      <c r="DD1086" s="216"/>
      <c r="DE1086" s="216"/>
      <c r="DF1086" s="216"/>
      <c r="DG1086" s="216"/>
      <c r="DH1086" s="216"/>
      <c r="DI1086" s="216"/>
      <c r="DJ1086" s="216"/>
      <c r="DK1086" s="216"/>
    </row>
    <row r="1087" spans="1:115" s="50" customFormat="1" ht="24">
      <c r="A1087" s="232">
        <v>156</v>
      </c>
      <c r="C1087" s="212" t="s">
        <v>8058</v>
      </c>
      <c r="D1087" s="212" t="s">
        <v>8059</v>
      </c>
      <c r="E1087" s="212" t="s">
        <v>8060</v>
      </c>
      <c r="F1087" s="212" t="s">
        <v>8061</v>
      </c>
      <c r="G1087" s="219" t="s">
        <v>41</v>
      </c>
      <c r="H1087" s="277">
        <v>9000</v>
      </c>
      <c r="I1087" s="280">
        <v>0</v>
      </c>
      <c r="J1087" s="280">
        <v>0</v>
      </c>
      <c r="K1087" s="207">
        <v>42508</v>
      </c>
      <c r="L1087" s="212" t="s">
        <v>8062</v>
      </c>
      <c r="N1087" s="216"/>
      <c r="O1087" s="216"/>
      <c r="P1087" s="216"/>
      <c r="Q1087" s="216"/>
      <c r="R1087" s="216"/>
      <c r="S1087" s="216"/>
      <c r="T1087" s="216"/>
      <c r="U1087" s="216"/>
      <c r="V1087" s="216"/>
      <c r="W1087" s="216"/>
      <c r="X1087" s="216"/>
      <c r="Y1087" s="216"/>
      <c r="Z1087" s="216"/>
      <c r="AA1087" s="216"/>
      <c r="AB1087" s="216"/>
      <c r="AC1087" s="216"/>
      <c r="AD1087" s="216"/>
      <c r="AE1087" s="216"/>
      <c r="AF1087" s="216"/>
      <c r="AG1087" s="216"/>
      <c r="AH1087" s="216"/>
      <c r="AI1087" s="216"/>
      <c r="AJ1087" s="216"/>
      <c r="AK1087" s="216"/>
      <c r="AL1087" s="216"/>
      <c r="AM1087" s="216"/>
      <c r="AN1087" s="216"/>
      <c r="AO1087" s="216"/>
      <c r="AP1087" s="216"/>
      <c r="AQ1087" s="216"/>
      <c r="AR1087" s="216"/>
      <c r="AS1087" s="216"/>
      <c r="AT1087" s="216"/>
      <c r="AU1087" s="216"/>
      <c r="AV1087" s="216"/>
      <c r="AW1087" s="216"/>
      <c r="AX1087" s="216"/>
      <c r="AY1087" s="216"/>
      <c r="AZ1087" s="216"/>
      <c r="BA1087" s="216"/>
      <c r="BB1087" s="216"/>
      <c r="BC1087" s="216"/>
      <c r="BD1087" s="216"/>
      <c r="BE1087" s="216"/>
      <c r="BF1087" s="216"/>
      <c r="BG1087" s="216"/>
      <c r="BH1087" s="216"/>
      <c r="BI1087" s="216"/>
      <c r="BJ1087" s="216"/>
      <c r="BK1087" s="216"/>
      <c r="BL1087" s="216"/>
      <c r="BM1087" s="216"/>
      <c r="BN1087" s="216"/>
      <c r="BO1087" s="216"/>
      <c r="BP1087" s="216"/>
      <c r="BQ1087" s="216"/>
      <c r="BR1087" s="216"/>
      <c r="BS1087" s="216"/>
      <c r="BT1087" s="216"/>
      <c r="BU1087" s="216"/>
      <c r="BV1087" s="216"/>
      <c r="BW1087" s="216"/>
      <c r="BX1087" s="216"/>
      <c r="BY1087" s="216"/>
      <c r="BZ1087" s="216"/>
      <c r="CA1087" s="216"/>
      <c r="CB1087" s="216"/>
      <c r="CC1087" s="216"/>
      <c r="CD1087" s="216"/>
      <c r="CE1087" s="216"/>
      <c r="CF1087" s="216"/>
      <c r="CG1087" s="216"/>
      <c r="CH1087" s="216"/>
      <c r="CI1087" s="216"/>
      <c r="CJ1087" s="216"/>
      <c r="CK1087" s="216"/>
      <c r="CL1087" s="216"/>
      <c r="CM1087" s="216"/>
      <c r="CN1087" s="216"/>
      <c r="CO1087" s="216"/>
      <c r="CP1087" s="216"/>
      <c r="CQ1087" s="216"/>
      <c r="CR1087" s="216"/>
      <c r="CS1087" s="216"/>
      <c r="CT1087" s="216"/>
      <c r="CU1087" s="216"/>
      <c r="CV1087" s="216"/>
      <c r="CW1087" s="216"/>
      <c r="CX1087" s="216"/>
      <c r="CY1087" s="216"/>
      <c r="CZ1087" s="216"/>
      <c r="DA1087" s="216"/>
      <c r="DB1087" s="216"/>
      <c r="DC1087" s="216"/>
      <c r="DD1087" s="216"/>
      <c r="DE1087" s="216"/>
      <c r="DF1087" s="216"/>
      <c r="DG1087" s="216"/>
      <c r="DH1087" s="216"/>
      <c r="DI1087" s="216"/>
      <c r="DJ1087" s="216"/>
      <c r="DK1087" s="216"/>
    </row>
    <row r="1088" spans="1:115" s="50" customFormat="1" ht="24">
      <c r="A1088" s="232">
        <v>157</v>
      </c>
      <c r="C1088" s="212" t="s">
        <v>8063</v>
      </c>
      <c r="D1088" s="212" t="s">
        <v>8059</v>
      </c>
      <c r="E1088" s="212" t="s">
        <v>8064</v>
      </c>
      <c r="F1088" s="212" t="s">
        <v>8065</v>
      </c>
      <c r="G1088" s="219" t="s">
        <v>41</v>
      </c>
      <c r="H1088" s="277">
        <v>977</v>
      </c>
      <c r="I1088" s="280">
        <v>0</v>
      </c>
      <c r="J1088" s="280">
        <v>0</v>
      </c>
      <c r="K1088" s="207">
        <v>42508</v>
      </c>
      <c r="L1088" s="212" t="s">
        <v>8066</v>
      </c>
      <c r="N1088" s="216"/>
      <c r="O1088" s="216"/>
      <c r="P1088" s="216"/>
      <c r="Q1088" s="216"/>
      <c r="R1088" s="216"/>
      <c r="S1088" s="216"/>
      <c r="T1088" s="216"/>
      <c r="U1088" s="216"/>
      <c r="V1088" s="216"/>
      <c r="W1088" s="216"/>
      <c r="X1088" s="216"/>
      <c r="Y1088" s="216"/>
      <c r="Z1088" s="216"/>
      <c r="AA1088" s="216"/>
      <c r="AB1088" s="216"/>
      <c r="AC1088" s="216"/>
      <c r="AD1088" s="216"/>
      <c r="AE1088" s="216"/>
      <c r="AF1088" s="216"/>
      <c r="AG1088" s="216"/>
      <c r="AH1088" s="216"/>
      <c r="AI1088" s="216"/>
      <c r="AJ1088" s="216"/>
      <c r="AK1088" s="216"/>
      <c r="AL1088" s="216"/>
      <c r="AM1088" s="216"/>
      <c r="AN1088" s="216"/>
      <c r="AO1088" s="216"/>
      <c r="AP1088" s="216"/>
      <c r="AQ1088" s="216"/>
      <c r="AR1088" s="216"/>
      <c r="AS1088" s="216"/>
      <c r="AT1088" s="216"/>
      <c r="AU1088" s="216"/>
      <c r="AV1088" s="216"/>
      <c r="AW1088" s="216"/>
      <c r="AX1088" s="216"/>
      <c r="AY1088" s="216"/>
      <c r="AZ1088" s="216"/>
      <c r="BA1088" s="216"/>
      <c r="BB1088" s="216"/>
      <c r="BC1088" s="216"/>
      <c r="BD1088" s="216"/>
      <c r="BE1088" s="216"/>
      <c r="BF1088" s="216"/>
      <c r="BG1088" s="216"/>
      <c r="BH1088" s="216"/>
      <c r="BI1088" s="216"/>
      <c r="BJ1088" s="216"/>
      <c r="BK1088" s="216"/>
      <c r="BL1088" s="216"/>
      <c r="BM1088" s="216"/>
      <c r="BN1088" s="216"/>
      <c r="BO1088" s="216"/>
      <c r="BP1088" s="216"/>
      <c r="BQ1088" s="216"/>
      <c r="BR1088" s="216"/>
      <c r="BS1088" s="216"/>
      <c r="BT1088" s="216"/>
      <c r="BU1088" s="216"/>
      <c r="BV1088" s="216"/>
      <c r="BW1088" s="216"/>
      <c r="BX1088" s="216"/>
      <c r="BY1088" s="216"/>
      <c r="BZ1088" s="216"/>
      <c r="CA1088" s="216"/>
      <c r="CB1088" s="216"/>
      <c r="CC1088" s="216"/>
      <c r="CD1088" s="216"/>
      <c r="CE1088" s="216"/>
      <c r="CF1088" s="216"/>
      <c r="CG1088" s="216"/>
      <c r="CH1088" s="216"/>
      <c r="CI1088" s="216"/>
      <c r="CJ1088" s="216"/>
      <c r="CK1088" s="216"/>
      <c r="CL1088" s="216"/>
      <c r="CM1088" s="216"/>
      <c r="CN1088" s="216"/>
      <c r="CO1088" s="216"/>
      <c r="CP1088" s="216"/>
      <c r="CQ1088" s="216"/>
      <c r="CR1088" s="216"/>
      <c r="CS1088" s="216"/>
      <c r="CT1088" s="216"/>
      <c r="CU1088" s="216"/>
      <c r="CV1088" s="216"/>
      <c r="CW1088" s="216"/>
      <c r="CX1088" s="216"/>
      <c r="CY1088" s="216"/>
      <c r="CZ1088" s="216"/>
      <c r="DA1088" s="216"/>
      <c r="DB1088" s="216"/>
      <c r="DC1088" s="216"/>
      <c r="DD1088" s="216"/>
      <c r="DE1088" s="216"/>
      <c r="DF1088" s="216"/>
      <c r="DG1088" s="216"/>
      <c r="DH1088" s="216"/>
      <c r="DI1088" s="216"/>
      <c r="DJ1088" s="216"/>
      <c r="DK1088" s="216"/>
    </row>
    <row r="1089" spans="1:115" s="50" customFormat="1" ht="24">
      <c r="A1089" s="232">
        <v>158</v>
      </c>
      <c r="C1089" s="212" t="s">
        <v>8067</v>
      </c>
      <c r="D1089" s="212" t="s">
        <v>8068</v>
      </c>
      <c r="E1089" s="212" t="s">
        <v>8069</v>
      </c>
      <c r="F1089" s="212" t="s">
        <v>8070</v>
      </c>
      <c r="G1089" s="219" t="s">
        <v>8071</v>
      </c>
      <c r="H1089" s="277">
        <v>16500</v>
      </c>
      <c r="I1089" s="280">
        <v>0</v>
      </c>
      <c r="J1089" s="280">
        <v>0</v>
      </c>
      <c r="K1089" s="207">
        <v>42428</v>
      </c>
      <c r="L1089" s="212" t="s">
        <v>8072</v>
      </c>
      <c r="N1089" s="216"/>
      <c r="O1089" s="216"/>
      <c r="P1089" s="216"/>
      <c r="Q1089" s="216"/>
      <c r="R1089" s="216"/>
      <c r="S1089" s="216"/>
      <c r="T1089" s="216"/>
      <c r="U1089" s="216"/>
      <c r="V1089" s="216"/>
      <c r="W1089" s="216"/>
      <c r="X1089" s="216"/>
      <c r="Y1089" s="216"/>
      <c r="Z1089" s="216"/>
      <c r="AA1089" s="216"/>
      <c r="AB1089" s="216"/>
      <c r="AC1089" s="216"/>
      <c r="AD1089" s="216"/>
      <c r="AE1089" s="216"/>
      <c r="AF1089" s="216"/>
      <c r="AG1089" s="216"/>
      <c r="AH1089" s="216"/>
      <c r="AI1089" s="216"/>
      <c r="AJ1089" s="216"/>
      <c r="AK1089" s="216"/>
      <c r="AL1089" s="216"/>
      <c r="AM1089" s="216"/>
      <c r="AN1089" s="216"/>
      <c r="AO1089" s="216"/>
      <c r="AP1089" s="216"/>
      <c r="AQ1089" s="216"/>
      <c r="AR1089" s="216"/>
      <c r="AS1089" s="216"/>
      <c r="AT1089" s="216"/>
      <c r="AU1089" s="216"/>
      <c r="AV1089" s="216"/>
      <c r="AW1089" s="216"/>
      <c r="AX1089" s="216"/>
      <c r="AY1089" s="216"/>
      <c r="AZ1089" s="216"/>
      <c r="BA1089" s="216"/>
      <c r="BB1089" s="216"/>
      <c r="BC1089" s="216"/>
      <c r="BD1089" s="216"/>
      <c r="BE1089" s="216"/>
      <c r="BF1089" s="216"/>
      <c r="BG1089" s="216"/>
      <c r="BH1089" s="216"/>
      <c r="BI1089" s="216"/>
      <c r="BJ1089" s="216"/>
      <c r="BK1089" s="216"/>
      <c r="BL1089" s="216"/>
      <c r="BM1089" s="216"/>
      <c r="BN1089" s="216"/>
      <c r="BO1089" s="216"/>
      <c r="BP1089" s="216"/>
      <c r="BQ1089" s="216"/>
      <c r="BR1089" s="216"/>
      <c r="BS1089" s="216"/>
      <c r="BT1089" s="216"/>
      <c r="BU1089" s="216"/>
      <c r="BV1089" s="216"/>
      <c r="BW1089" s="216"/>
      <c r="BX1089" s="216"/>
      <c r="BY1089" s="216"/>
      <c r="BZ1089" s="216"/>
      <c r="CA1089" s="216"/>
      <c r="CB1089" s="216"/>
      <c r="CC1089" s="216"/>
      <c r="CD1089" s="216"/>
      <c r="CE1089" s="216"/>
      <c r="CF1089" s="216"/>
      <c r="CG1089" s="216"/>
      <c r="CH1089" s="216"/>
      <c r="CI1089" s="216"/>
      <c r="CJ1089" s="216"/>
      <c r="CK1089" s="216"/>
      <c r="CL1089" s="216"/>
      <c r="CM1089" s="216"/>
      <c r="CN1089" s="216"/>
      <c r="CO1089" s="216"/>
      <c r="CP1089" s="216"/>
      <c r="CQ1089" s="216"/>
      <c r="CR1089" s="216"/>
      <c r="CS1089" s="216"/>
      <c r="CT1089" s="216"/>
      <c r="CU1089" s="216"/>
      <c r="CV1089" s="216"/>
      <c r="CW1089" s="216"/>
      <c r="CX1089" s="216"/>
      <c r="CY1089" s="216"/>
      <c r="CZ1089" s="216"/>
      <c r="DA1089" s="216"/>
      <c r="DB1089" s="216"/>
      <c r="DC1089" s="216"/>
      <c r="DD1089" s="216"/>
      <c r="DE1089" s="216"/>
      <c r="DF1089" s="216"/>
      <c r="DG1089" s="216"/>
      <c r="DH1089" s="216"/>
      <c r="DI1089" s="216"/>
      <c r="DJ1089" s="216"/>
      <c r="DK1089" s="216"/>
    </row>
    <row r="1090" spans="1:115" s="50" customFormat="1" ht="24">
      <c r="A1090" s="232">
        <v>159</v>
      </c>
      <c r="C1090" s="212" t="s">
        <v>8067</v>
      </c>
      <c r="D1090" s="212" t="s">
        <v>8068</v>
      </c>
      <c r="E1090" s="212" t="s">
        <v>8069</v>
      </c>
      <c r="F1090" s="212" t="s">
        <v>8073</v>
      </c>
      <c r="G1090" s="219" t="s">
        <v>8074</v>
      </c>
      <c r="H1090" s="277">
        <v>14800</v>
      </c>
      <c r="I1090" s="280">
        <v>0</v>
      </c>
      <c r="J1090" s="280">
        <v>0</v>
      </c>
      <c r="K1090" s="207">
        <v>42428</v>
      </c>
      <c r="L1090" s="212" t="s">
        <v>8075</v>
      </c>
      <c r="N1090" s="216"/>
      <c r="O1090" s="216"/>
      <c r="P1090" s="216"/>
      <c r="Q1090" s="216"/>
      <c r="R1090" s="216"/>
      <c r="S1090" s="216"/>
      <c r="T1090" s="216"/>
      <c r="U1090" s="216"/>
      <c r="V1090" s="216"/>
      <c r="W1090" s="216"/>
      <c r="X1090" s="216"/>
      <c r="Y1090" s="216"/>
      <c r="Z1090" s="216"/>
      <c r="AA1090" s="216"/>
      <c r="AB1090" s="216"/>
      <c r="AC1090" s="216"/>
      <c r="AD1090" s="216"/>
      <c r="AE1090" s="216"/>
      <c r="AF1090" s="216"/>
      <c r="AG1090" s="216"/>
      <c r="AH1090" s="216"/>
      <c r="AI1090" s="216"/>
      <c r="AJ1090" s="216"/>
      <c r="AK1090" s="216"/>
      <c r="AL1090" s="216"/>
      <c r="AM1090" s="216"/>
      <c r="AN1090" s="216"/>
      <c r="AO1090" s="216"/>
      <c r="AP1090" s="216"/>
      <c r="AQ1090" s="216"/>
      <c r="AR1090" s="216"/>
      <c r="AS1090" s="216"/>
      <c r="AT1090" s="216"/>
      <c r="AU1090" s="216"/>
      <c r="AV1090" s="216"/>
      <c r="AW1090" s="216"/>
      <c r="AX1090" s="216"/>
      <c r="AY1090" s="216"/>
      <c r="AZ1090" s="216"/>
      <c r="BA1090" s="216"/>
      <c r="BB1090" s="216"/>
      <c r="BC1090" s="216"/>
      <c r="BD1090" s="216"/>
      <c r="BE1090" s="216"/>
      <c r="BF1090" s="216"/>
      <c r="BG1090" s="216"/>
      <c r="BH1090" s="216"/>
      <c r="BI1090" s="216"/>
      <c r="BJ1090" s="216"/>
      <c r="BK1090" s="216"/>
      <c r="BL1090" s="216"/>
      <c r="BM1090" s="216"/>
      <c r="BN1090" s="216"/>
      <c r="BO1090" s="216"/>
      <c r="BP1090" s="216"/>
      <c r="BQ1090" s="216"/>
      <c r="BR1090" s="216"/>
      <c r="BS1090" s="216"/>
      <c r="BT1090" s="216"/>
      <c r="BU1090" s="216"/>
      <c r="BV1090" s="216"/>
      <c r="BW1090" s="216"/>
      <c r="BX1090" s="216"/>
      <c r="BY1090" s="216"/>
      <c r="BZ1090" s="216"/>
      <c r="CA1090" s="216"/>
      <c r="CB1090" s="216"/>
      <c r="CC1090" s="216"/>
      <c r="CD1090" s="216"/>
      <c r="CE1090" s="216"/>
      <c r="CF1090" s="216"/>
      <c r="CG1090" s="216"/>
      <c r="CH1090" s="216"/>
      <c r="CI1090" s="216"/>
      <c r="CJ1090" s="216"/>
      <c r="CK1090" s="216"/>
      <c r="CL1090" s="216"/>
      <c r="CM1090" s="216"/>
      <c r="CN1090" s="216"/>
      <c r="CO1090" s="216"/>
      <c r="CP1090" s="216"/>
      <c r="CQ1090" s="216"/>
      <c r="CR1090" s="216"/>
      <c r="CS1090" s="216"/>
      <c r="CT1090" s="216"/>
      <c r="CU1090" s="216"/>
      <c r="CV1090" s="216"/>
      <c r="CW1090" s="216"/>
      <c r="CX1090" s="216"/>
      <c r="CY1090" s="216"/>
      <c r="CZ1090" s="216"/>
      <c r="DA1090" s="216"/>
      <c r="DB1090" s="216"/>
      <c r="DC1090" s="216"/>
      <c r="DD1090" s="216"/>
      <c r="DE1090" s="216"/>
      <c r="DF1090" s="216"/>
      <c r="DG1090" s="216"/>
      <c r="DH1090" s="216"/>
      <c r="DI1090" s="216"/>
      <c r="DJ1090" s="216"/>
      <c r="DK1090" s="216"/>
    </row>
    <row r="1091" spans="1:115" s="50" customFormat="1" ht="24">
      <c r="A1091" s="232">
        <v>160</v>
      </c>
      <c r="C1091" s="212" t="s">
        <v>8076</v>
      </c>
      <c r="D1091" s="212" t="s">
        <v>8068</v>
      </c>
      <c r="E1091" s="212" t="s">
        <v>8077</v>
      </c>
      <c r="F1091" s="212" t="s">
        <v>8078</v>
      </c>
      <c r="G1091" s="219" t="s">
        <v>41</v>
      </c>
      <c r="H1091" s="277">
        <v>8988</v>
      </c>
      <c r="I1091" s="280">
        <v>0</v>
      </c>
      <c r="J1091" s="280">
        <v>0</v>
      </c>
      <c r="K1091" s="207">
        <v>42508</v>
      </c>
      <c r="L1091" s="212" t="s">
        <v>8079</v>
      </c>
      <c r="N1091" s="216"/>
      <c r="O1091" s="216"/>
      <c r="P1091" s="216"/>
      <c r="Q1091" s="216"/>
      <c r="R1091" s="216"/>
      <c r="S1091" s="216"/>
      <c r="T1091" s="216"/>
      <c r="U1091" s="216"/>
      <c r="V1091" s="216"/>
      <c r="W1091" s="216"/>
      <c r="X1091" s="216"/>
      <c r="Y1091" s="216"/>
      <c r="Z1091" s="216"/>
      <c r="AA1091" s="216"/>
      <c r="AB1091" s="216"/>
      <c r="AC1091" s="216"/>
      <c r="AD1091" s="216"/>
      <c r="AE1091" s="216"/>
      <c r="AF1091" s="216"/>
      <c r="AG1091" s="216"/>
      <c r="AH1091" s="216"/>
      <c r="AI1091" s="216"/>
      <c r="AJ1091" s="216"/>
      <c r="AK1091" s="216"/>
      <c r="AL1091" s="216"/>
      <c r="AM1091" s="216"/>
      <c r="AN1091" s="216"/>
      <c r="AO1091" s="216"/>
      <c r="AP1091" s="216"/>
      <c r="AQ1091" s="216"/>
      <c r="AR1091" s="216"/>
      <c r="AS1091" s="216"/>
      <c r="AT1091" s="216"/>
      <c r="AU1091" s="216"/>
      <c r="AV1091" s="216"/>
      <c r="AW1091" s="216"/>
      <c r="AX1091" s="216"/>
      <c r="AY1091" s="216"/>
      <c r="AZ1091" s="216"/>
      <c r="BA1091" s="216"/>
      <c r="BB1091" s="216"/>
      <c r="BC1091" s="216"/>
      <c r="BD1091" s="216"/>
      <c r="BE1091" s="216"/>
      <c r="BF1091" s="216"/>
      <c r="BG1091" s="216"/>
      <c r="BH1091" s="216"/>
      <c r="BI1091" s="216"/>
      <c r="BJ1091" s="216"/>
      <c r="BK1091" s="216"/>
      <c r="BL1091" s="216"/>
      <c r="BM1091" s="216"/>
      <c r="BN1091" s="216"/>
      <c r="BO1091" s="216"/>
      <c r="BP1091" s="216"/>
      <c r="BQ1091" s="216"/>
      <c r="BR1091" s="216"/>
      <c r="BS1091" s="216"/>
      <c r="BT1091" s="216"/>
      <c r="BU1091" s="216"/>
      <c r="BV1091" s="216"/>
      <c r="BW1091" s="216"/>
      <c r="BX1091" s="216"/>
      <c r="BY1091" s="216"/>
      <c r="BZ1091" s="216"/>
      <c r="CA1091" s="216"/>
      <c r="CB1091" s="216"/>
      <c r="CC1091" s="216"/>
      <c r="CD1091" s="216"/>
      <c r="CE1091" s="216"/>
      <c r="CF1091" s="216"/>
      <c r="CG1091" s="216"/>
      <c r="CH1091" s="216"/>
      <c r="CI1091" s="216"/>
      <c r="CJ1091" s="216"/>
      <c r="CK1091" s="216"/>
      <c r="CL1091" s="216"/>
      <c r="CM1091" s="216"/>
      <c r="CN1091" s="216"/>
      <c r="CO1091" s="216"/>
      <c r="CP1091" s="216"/>
      <c r="CQ1091" s="216"/>
      <c r="CR1091" s="216"/>
      <c r="CS1091" s="216"/>
      <c r="CT1091" s="216"/>
      <c r="CU1091" s="216"/>
      <c r="CV1091" s="216"/>
      <c r="CW1091" s="216"/>
      <c r="CX1091" s="216"/>
      <c r="CY1091" s="216"/>
      <c r="CZ1091" s="216"/>
      <c r="DA1091" s="216"/>
      <c r="DB1091" s="216"/>
      <c r="DC1091" s="216"/>
      <c r="DD1091" s="216"/>
      <c r="DE1091" s="216"/>
      <c r="DF1091" s="216"/>
      <c r="DG1091" s="216"/>
      <c r="DH1091" s="216"/>
      <c r="DI1091" s="216"/>
      <c r="DJ1091" s="216"/>
      <c r="DK1091" s="216"/>
    </row>
    <row r="1092" spans="1:115" s="50" customFormat="1" ht="24">
      <c r="A1092" s="232">
        <v>161</v>
      </c>
      <c r="C1092" s="212" t="s">
        <v>8080</v>
      </c>
      <c r="D1092" s="212" t="s">
        <v>8050</v>
      </c>
      <c r="E1092" s="212" t="s">
        <v>8081</v>
      </c>
      <c r="F1092" s="212" t="s">
        <v>8082</v>
      </c>
      <c r="G1092" s="219" t="s">
        <v>41</v>
      </c>
      <c r="H1092" s="277">
        <v>37416</v>
      </c>
      <c r="I1092" s="280">
        <v>0</v>
      </c>
      <c r="J1092" s="280">
        <v>0</v>
      </c>
      <c r="K1092" s="207">
        <v>42501</v>
      </c>
      <c r="L1092" s="212" t="s">
        <v>8083</v>
      </c>
      <c r="N1092" s="216"/>
      <c r="O1092" s="216"/>
      <c r="P1092" s="216"/>
      <c r="Q1092" s="216"/>
      <c r="R1092" s="216"/>
      <c r="S1092" s="216"/>
      <c r="T1092" s="216"/>
      <c r="U1092" s="216"/>
      <c r="V1092" s="216"/>
      <c r="W1092" s="216"/>
      <c r="X1092" s="216"/>
      <c r="Y1092" s="216"/>
      <c r="Z1092" s="216"/>
      <c r="AA1092" s="216"/>
      <c r="AB1092" s="216"/>
      <c r="AC1092" s="216"/>
      <c r="AD1092" s="216"/>
      <c r="AE1092" s="216"/>
      <c r="AF1092" s="216"/>
      <c r="AG1092" s="216"/>
      <c r="AH1092" s="216"/>
      <c r="AI1092" s="216"/>
      <c r="AJ1092" s="216"/>
      <c r="AK1092" s="216"/>
      <c r="AL1092" s="216"/>
      <c r="AM1092" s="216"/>
      <c r="AN1092" s="216"/>
      <c r="AO1092" s="216"/>
      <c r="AP1092" s="216"/>
      <c r="AQ1092" s="216"/>
      <c r="AR1092" s="216"/>
      <c r="AS1092" s="216"/>
      <c r="AT1092" s="216"/>
      <c r="AU1092" s="216"/>
      <c r="AV1092" s="216"/>
      <c r="AW1092" s="216"/>
      <c r="AX1092" s="216"/>
      <c r="AY1092" s="216"/>
      <c r="AZ1092" s="216"/>
      <c r="BA1092" s="216"/>
      <c r="BB1092" s="216"/>
      <c r="BC1092" s="216"/>
      <c r="BD1092" s="216"/>
      <c r="BE1092" s="216"/>
      <c r="BF1092" s="216"/>
      <c r="BG1092" s="216"/>
      <c r="BH1092" s="216"/>
      <c r="BI1092" s="216"/>
      <c r="BJ1092" s="216"/>
      <c r="BK1092" s="216"/>
      <c r="BL1092" s="216"/>
      <c r="BM1092" s="216"/>
      <c r="BN1092" s="216"/>
      <c r="BO1092" s="216"/>
      <c r="BP1092" s="216"/>
      <c r="BQ1092" s="216"/>
      <c r="BR1092" s="216"/>
      <c r="BS1092" s="216"/>
      <c r="BT1092" s="216"/>
      <c r="BU1092" s="216"/>
      <c r="BV1092" s="216"/>
      <c r="BW1092" s="216"/>
      <c r="BX1092" s="216"/>
      <c r="BY1092" s="216"/>
      <c r="BZ1092" s="216"/>
      <c r="CA1092" s="216"/>
      <c r="CB1092" s="216"/>
      <c r="CC1092" s="216"/>
      <c r="CD1092" s="216"/>
      <c r="CE1092" s="216"/>
      <c r="CF1092" s="216"/>
      <c r="CG1092" s="216"/>
      <c r="CH1092" s="216"/>
      <c r="CI1092" s="216"/>
      <c r="CJ1092" s="216"/>
      <c r="CK1092" s="216"/>
      <c r="CL1092" s="216"/>
      <c r="CM1092" s="216"/>
      <c r="CN1092" s="216"/>
      <c r="CO1092" s="216"/>
      <c r="CP1092" s="216"/>
      <c r="CQ1092" s="216"/>
      <c r="CR1092" s="216"/>
      <c r="CS1092" s="216"/>
      <c r="CT1092" s="216"/>
      <c r="CU1092" s="216"/>
      <c r="CV1092" s="216"/>
      <c r="CW1092" s="216"/>
      <c r="CX1092" s="216"/>
      <c r="CY1092" s="216"/>
      <c r="CZ1092" s="216"/>
      <c r="DA1092" s="216"/>
      <c r="DB1092" s="216"/>
      <c r="DC1092" s="216"/>
      <c r="DD1092" s="216"/>
      <c r="DE1092" s="216"/>
      <c r="DF1092" s="216"/>
      <c r="DG1092" s="216"/>
      <c r="DH1092" s="216"/>
      <c r="DI1092" s="216"/>
      <c r="DJ1092" s="216"/>
      <c r="DK1092" s="216"/>
    </row>
    <row r="1093" spans="1:115" s="50" customFormat="1" ht="24">
      <c r="A1093" s="232">
        <v>162</v>
      </c>
      <c r="C1093" s="212" t="s">
        <v>8080</v>
      </c>
      <c r="D1093" s="212" t="s">
        <v>8050</v>
      </c>
      <c r="E1093" s="212" t="s">
        <v>8084</v>
      </c>
      <c r="F1093" s="212" t="s">
        <v>8085</v>
      </c>
      <c r="G1093" s="219" t="s">
        <v>41</v>
      </c>
      <c r="H1093" s="277">
        <v>12300</v>
      </c>
      <c r="I1093" s="280">
        <v>0</v>
      </c>
      <c r="J1093" s="280">
        <v>0</v>
      </c>
      <c r="K1093" s="207">
        <v>42501</v>
      </c>
      <c r="L1093" s="212" t="s">
        <v>8086</v>
      </c>
      <c r="N1093" s="216"/>
      <c r="O1093" s="216"/>
      <c r="P1093" s="216"/>
      <c r="Q1093" s="216"/>
      <c r="R1093" s="216"/>
      <c r="S1093" s="216"/>
      <c r="T1093" s="216"/>
      <c r="U1093" s="216"/>
      <c r="V1093" s="216"/>
      <c r="W1093" s="216"/>
      <c r="X1093" s="216"/>
      <c r="Y1093" s="216"/>
      <c r="Z1093" s="216"/>
      <c r="AA1093" s="216"/>
      <c r="AB1093" s="216"/>
      <c r="AC1093" s="216"/>
      <c r="AD1093" s="216"/>
      <c r="AE1093" s="216"/>
      <c r="AF1093" s="216"/>
      <c r="AG1093" s="216"/>
      <c r="AH1093" s="216"/>
      <c r="AI1093" s="216"/>
      <c r="AJ1093" s="216"/>
      <c r="AK1093" s="216"/>
      <c r="AL1093" s="216"/>
      <c r="AM1093" s="216"/>
      <c r="AN1093" s="216"/>
      <c r="AO1093" s="216"/>
      <c r="AP1093" s="216"/>
      <c r="AQ1093" s="216"/>
      <c r="AR1093" s="216"/>
      <c r="AS1093" s="216"/>
      <c r="AT1093" s="216"/>
      <c r="AU1093" s="216"/>
      <c r="AV1093" s="216"/>
      <c r="AW1093" s="216"/>
      <c r="AX1093" s="216"/>
      <c r="AY1093" s="216"/>
      <c r="AZ1093" s="216"/>
      <c r="BA1093" s="216"/>
      <c r="BB1093" s="216"/>
      <c r="BC1093" s="216"/>
      <c r="BD1093" s="216"/>
      <c r="BE1093" s="216"/>
      <c r="BF1093" s="216"/>
      <c r="BG1093" s="216"/>
      <c r="BH1093" s="216"/>
      <c r="BI1093" s="216"/>
      <c r="BJ1093" s="216"/>
      <c r="BK1093" s="216"/>
      <c r="BL1093" s="216"/>
      <c r="BM1093" s="216"/>
      <c r="BN1093" s="216"/>
      <c r="BO1093" s="216"/>
      <c r="BP1093" s="216"/>
      <c r="BQ1093" s="216"/>
      <c r="BR1093" s="216"/>
      <c r="BS1093" s="216"/>
      <c r="BT1093" s="216"/>
      <c r="BU1093" s="216"/>
      <c r="BV1093" s="216"/>
      <c r="BW1093" s="216"/>
      <c r="BX1093" s="216"/>
      <c r="BY1093" s="216"/>
      <c r="BZ1093" s="216"/>
      <c r="CA1093" s="216"/>
      <c r="CB1093" s="216"/>
      <c r="CC1093" s="216"/>
      <c r="CD1093" s="216"/>
      <c r="CE1093" s="216"/>
      <c r="CF1093" s="216"/>
      <c r="CG1093" s="216"/>
      <c r="CH1093" s="216"/>
      <c r="CI1093" s="216"/>
      <c r="CJ1093" s="216"/>
      <c r="CK1093" s="216"/>
      <c r="CL1093" s="216"/>
      <c r="CM1093" s="216"/>
      <c r="CN1093" s="216"/>
      <c r="CO1093" s="216"/>
      <c r="CP1093" s="216"/>
      <c r="CQ1093" s="216"/>
      <c r="CR1093" s="216"/>
      <c r="CS1093" s="216"/>
      <c r="CT1093" s="216"/>
      <c r="CU1093" s="216"/>
      <c r="CV1093" s="216"/>
      <c r="CW1093" s="216"/>
      <c r="CX1093" s="216"/>
      <c r="CY1093" s="216"/>
      <c r="CZ1093" s="216"/>
      <c r="DA1093" s="216"/>
      <c r="DB1093" s="216"/>
      <c r="DC1093" s="216"/>
      <c r="DD1093" s="216"/>
      <c r="DE1093" s="216"/>
      <c r="DF1093" s="216"/>
      <c r="DG1093" s="216"/>
      <c r="DH1093" s="216"/>
      <c r="DI1093" s="216"/>
      <c r="DJ1093" s="216"/>
      <c r="DK1093" s="216"/>
    </row>
    <row r="1094" spans="1:115" s="50" customFormat="1" ht="24">
      <c r="A1094" s="232">
        <v>163</v>
      </c>
      <c r="C1094" s="212" t="s">
        <v>8087</v>
      </c>
      <c r="D1094" s="212" t="s">
        <v>8068</v>
      </c>
      <c r="E1094" s="212" t="s">
        <v>8088</v>
      </c>
      <c r="F1094" s="212" t="s">
        <v>8089</v>
      </c>
      <c r="G1094" s="219" t="s">
        <v>41</v>
      </c>
      <c r="H1094" s="277">
        <v>2700</v>
      </c>
      <c r="I1094" s="280">
        <v>0</v>
      </c>
      <c r="J1094" s="280">
        <v>0</v>
      </c>
      <c r="K1094" s="207">
        <v>42428</v>
      </c>
      <c r="L1094" s="212" t="s">
        <v>8090</v>
      </c>
      <c r="N1094" s="216"/>
      <c r="O1094" s="216"/>
      <c r="P1094" s="216"/>
      <c r="Q1094" s="216"/>
      <c r="R1094" s="216"/>
      <c r="S1094" s="216"/>
      <c r="T1094" s="216"/>
      <c r="U1094" s="216"/>
      <c r="V1094" s="216"/>
      <c r="W1094" s="216"/>
      <c r="X1094" s="216"/>
      <c r="Y1094" s="216"/>
      <c r="Z1094" s="216"/>
      <c r="AA1094" s="216"/>
      <c r="AB1094" s="216"/>
      <c r="AC1094" s="216"/>
      <c r="AD1094" s="216"/>
      <c r="AE1094" s="216"/>
      <c r="AF1094" s="216"/>
      <c r="AG1094" s="216"/>
      <c r="AH1094" s="216"/>
      <c r="AI1094" s="216"/>
      <c r="AJ1094" s="216"/>
      <c r="AK1094" s="216"/>
      <c r="AL1094" s="216"/>
      <c r="AM1094" s="216"/>
      <c r="AN1094" s="216"/>
      <c r="AO1094" s="216"/>
      <c r="AP1094" s="216"/>
      <c r="AQ1094" s="216"/>
      <c r="AR1094" s="216"/>
      <c r="AS1094" s="216"/>
      <c r="AT1094" s="216"/>
      <c r="AU1094" s="216"/>
      <c r="AV1094" s="216"/>
      <c r="AW1094" s="216"/>
      <c r="AX1094" s="216"/>
      <c r="AY1094" s="216"/>
      <c r="AZ1094" s="216"/>
      <c r="BA1094" s="216"/>
      <c r="BB1094" s="216"/>
      <c r="BC1094" s="216"/>
      <c r="BD1094" s="216"/>
      <c r="BE1094" s="216"/>
      <c r="BF1094" s="216"/>
      <c r="BG1094" s="216"/>
      <c r="BH1094" s="216"/>
      <c r="BI1094" s="216"/>
      <c r="BJ1094" s="216"/>
      <c r="BK1094" s="216"/>
      <c r="BL1094" s="216"/>
      <c r="BM1094" s="216"/>
      <c r="BN1094" s="216"/>
      <c r="BO1094" s="216"/>
      <c r="BP1094" s="216"/>
      <c r="BQ1094" s="216"/>
      <c r="BR1094" s="216"/>
      <c r="BS1094" s="216"/>
      <c r="BT1094" s="216"/>
      <c r="BU1094" s="216"/>
      <c r="BV1094" s="216"/>
      <c r="BW1094" s="216"/>
      <c r="BX1094" s="216"/>
      <c r="BY1094" s="216"/>
      <c r="BZ1094" s="216"/>
      <c r="CA1094" s="216"/>
      <c r="CB1094" s="216"/>
      <c r="CC1094" s="216"/>
      <c r="CD1094" s="216"/>
      <c r="CE1094" s="216"/>
      <c r="CF1094" s="216"/>
      <c r="CG1094" s="216"/>
      <c r="CH1094" s="216"/>
      <c r="CI1094" s="216"/>
      <c r="CJ1094" s="216"/>
      <c r="CK1094" s="216"/>
      <c r="CL1094" s="216"/>
      <c r="CM1094" s="216"/>
      <c r="CN1094" s="216"/>
      <c r="CO1094" s="216"/>
      <c r="CP1094" s="216"/>
      <c r="CQ1094" s="216"/>
      <c r="CR1094" s="216"/>
      <c r="CS1094" s="216"/>
      <c r="CT1094" s="216"/>
      <c r="CU1094" s="216"/>
      <c r="CV1094" s="216"/>
      <c r="CW1094" s="216"/>
      <c r="CX1094" s="216"/>
      <c r="CY1094" s="216"/>
      <c r="CZ1094" s="216"/>
      <c r="DA1094" s="216"/>
      <c r="DB1094" s="216"/>
      <c r="DC1094" s="216"/>
      <c r="DD1094" s="216"/>
      <c r="DE1094" s="216"/>
      <c r="DF1094" s="216"/>
      <c r="DG1094" s="216"/>
      <c r="DH1094" s="216"/>
      <c r="DI1094" s="216"/>
      <c r="DJ1094" s="216"/>
      <c r="DK1094" s="216"/>
    </row>
    <row r="1095" spans="1:115" s="50" customFormat="1" ht="24">
      <c r="A1095" s="232">
        <v>164</v>
      </c>
      <c r="C1095" s="212" t="s">
        <v>8091</v>
      </c>
      <c r="D1095" s="212" t="s">
        <v>8033</v>
      </c>
      <c r="E1095" s="212" t="s">
        <v>8092</v>
      </c>
      <c r="F1095" s="212" t="s">
        <v>8093</v>
      </c>
      <c r="G1095" s="213" t="s">
        <v>7572</v>
      </c>
      <c r="H1095" s="277">
        <v>6500</v>
      </c>
      <c r="I1095" s="280">
        <v>0</v>
      </c>
      <c r="J1095" s="280">
        <v>0</v>
      </c>
      <c r="K1095" s="207">
        <v>42500</v>
      </c>
      <c r="L1095" s="212" t="s">
        <v>8094</v>
      </c>
      <c r="N1095" s="216"/>
      <c r="O1095" s="216"/>
      <c r="P1095" s="216"/>
      <c r="Q1095" s="216"/>
      <c r="R1095" s="216"/>
      <c r="S1095" s="216"/>
      <c r="T1095" s="216"/>
      <c r="U1095" s="216"/>
      <c r="V1095" s="216"/>
      <c r="W1095" s="216"/>
      <c r="X1095" s="216"/>
      <c r="Y1095" s="216"/>
      <c r="Z1095" s="216"/>
      <c r="AA1095" s="216"/>
      <c r="AB1095" s="216"/>
      <c r="AC1095" s="216"/>
      <c r="AD1095" s="216"/>
      <c r="AE1095" s="216"/>
      <c r="AF1095" s="216"/>
      <c r="AG1095" s="216"/>
      <c r="AH1095" s="216"/>
      <c r="AI1095" s="216"/>
      <c r="AJ1095" s="216"/>
      <c r="AK1095" s="216"/>
      <c r="AL1095" s="216"/>
      <c r="AM1095" s="216"/>
      <c r="AN1095" s="216"/>
      <c r="AO1095" s="216"/>
      <c r="AP1095" s="216"/>
      <c r="AQ1095" s="216"/>
      <c r="AR1095" s="216"/>
      <c r="AS1095" s="216"/>
      <c r="AT1095" s="216"/>
      <c r="AU1095" s="216"/>
      <c r="AV1095" s="216"/>
      <c r="AW1095" s="216"/>
      <c r="AX1095" s="216"/>
      <c r="AY1095" s="216"/>
      <c r="AZ1095" s="216"/>
      <c r="BA1095" s="216"/>
      <c r="BB1095" s="216"/>
      <c r="BC1095" s="216"/>
      <c r="BD1095" s="216"/>
      <c r="BE1095" s="216"/>
      <c r="BF1095" s="216"/>
      <c r="BG1095" s="216"/>
      <c r="BH1095" s="216"/>
      <c r="BI1095" s="216"/>
      <c r="BJ1095" s="216"/>
      <c r="BK1095" s="216"/>
      <c r="BL1095" s="216"/>
      <c r="BM1095" s="216"/>
      <c r="BN1095" s="216"/>
      <c r="BO1095" s="216"/>
      <c r="BP1095" s="216"/>
      <c r="BQ1095" s="216"/>
      <c r="BR1095" s="216"/>
      <c r="BS1095" s="216"/>
      <c r="BT1095" s="216"/>
      <c r="BU1095" s="216"/>
      <c r="BV1095" s="216"/>
      <c r="BW1095" s="216"/>
      <c r="BX1095" s="216"/>
      <c r="BY1095" s="216"/>
      <c r="BZ1095" s="216"/>
      <c r="CA1095" s="216"/>
      <c r="CB1095" s="216"/>
      <c r="CC1095" s="216"/>
      <c r="CD1095" s="216"/>
      <c r="CE1095" s="216"/>
      <c r="CF1095" s="216"/>
      <c r="CG1095" s="216"/>
      <c r="CH1095" s="216"/>
      <c r="CI1095" s="216"/>
      <c r="CJ1095" s="216"/>
      <c r="CK1095" s="216"/>
      <c r="CL1095" s="216"/>
      <c r="CM1095" s="216"/>
      <c r="CN1095" s="216"/>
      <c r="CO1095" s="216"/>
      <c r="CP1095" s="216"/>
      <c r="CQ1095" s="216"/>
      <c r="CR1095" s="216"/>
      <c r="CS1095" s="216"/>
      <c r="CT1095" s="216"/>
      <c r="CU1095" s="216"/>
      <c r="CV1095" s="216"/>
      <c r="CW1095" s="216"/>
      <c r="CX1095" s="216"/>
      <c r="CY1095" s="216"/>
      <c r="CZ1095" s="216"/>
      <c r="DA1095" s="216"/>
      <c r="DB1095" s="216"/>
      <c r="DC1095" s="216"/>
      <c r="DD1095" s="216"/>
      <c r="DE1095" s="216"/>
      <c r="DF1095" s="216"/>
      <c r="DG1095" s="216"/>
      <c r="DH1095" s="216"/>
      <c r="DI1095" s="216"/>
      <c r="DJ1095" s="216"/>
      <c r="DK1095" s="216"/>
    </row>
    <row r="1096" spans="1:115" s="50" customFormat="1" ht="24">
      <c r="A1096" s="232">
        <v>165</v>
      </c>
      <c r="C1096" s="212" t="s">
        <v>8095</v>
      </c>
      <c r="D1096" s="212" t="s">
        <v>8068</v>
      </c>
      <c r="E1096" s="212" t="s">
        <v>8096</v>
      </c>
      <c r="F1096" s="212" t="s">
        <v>8097</v>
      </c>
      <c r="G1096" s="219" t="s">
        <v>41</v>
      </c>
      <c r="H1096" s="277">
        <v>11400</v>
      </c>
      <c r="I1096" s="280">
        <v>0</v>
      </c>
      <c r="J1096" s="280">
        <v>0</v>
      </c>
      <c r="K1096" s="207">
        <v>42428</v>
      </c>
      <c r="L1096" s="212" t="s">
        <v>8098</v>
      </c>
      <c r="N1096" s="216"/>
      <c r="O1096" s="216"/>
      <c r="P1096" s="216"/>
      <c r="Q1096" s="216"/>
      <c r="R1096" s="216"/>
      <c r="S1096" s="216"/>
      <c r="T1096" s="216"/>
      <c r="U1096" s="216"/>
      <c r="V1096" s="216"/>
      <c r="W1096" s="216"/>
      <c r="X1096" s="216"/>
      <c r="Y1096" s="216"/>
      <c r="Z1096" s="216"/>
      <c r="AA1096" s="216"/>
      <c r="AB1096" s="216"/>
      <c r="AC1096" s="216"/>
      <c r="AD1096" s="216"/>
      <c r="AE1096" s="216"/>
      <c r="AF1096" s="216"/>
      <c r="AG1096" s="216"/>
      <c r="AH1096" s="216"/>
      <c r="AI1096" s="216"/>
      <c r="AJ1096" s="216"/>
      <c r="AK1096" s="216"/>
      <c r="AL1096" s="216"/>
      <c r="AM1096" s="216"/>
      <c r="AN1096" s="216"/>
      <c r="AO1096" s="216"/>
      <c r="AP1096" s="216"/>
      <c r="AQ1096" s="216"/>
      <c r="AR1096" s="216"/>
      <c r="AS1096" s="216"/>
      <c r="AT1096" s="216"/>
      <c r="AU1096" s="216"/>
      <c r="AV1096" s="216"/>
      <c r="AW1096" s="216"/>
      <c r="AX1096" s="216"/>
      <c r="AY1096" s="216"/>
      <c r="AZ1096" s="216"/>
      <c r="BA1096" s="216"/>
      <c r="BB1096" s="216"/>
      <c r="BC1096" s="216"/>
      <c r="BD1096" s="216"/>
      <c r="BE1096" s="216"/>
      <c r="BF1096" s="216"/>
      <c r="BG1096" s="216"/>
      <c r="BH1096" s="216"/>
      <c r="BI1096" s="216"/>
      <c r="BJ1096" s="216"/>
      <c r="BK1096" s="216"/>
      <c r="BL1096" s="216"/>
      <c r="BM1096" s="216"/>
      <c r="BN1096" s="216"/>
      <c r="BO1096" s="216"/>
      <c r="BP1096" s="216"/>
      <c r="BQ1096" s="216"/>
      <c r="BR1096" s="216"/>
      <c r="BS1096" s="216"/>
      <c r="BT1096" s="216"/>
      <c r="BU1096" s="216"/>
      <c r="BV1096" s="216"/>
      <c r="BW1096" s="216"/>
      <c r="BX1096" s="216"/>
      <c r="BY1096" s="216"/>
      <c r="BZ1096" s="216"/>
      <c r="CA1096" s="216"/>
      <c r="CB1096" s="216"/>
      <c r="CC1096" s="216"/>
      <c r="CD1096" s="216"/>
      <c r="CE1096" s="216"/>
      <c r="CF1096" s="216"/>
      <c r="CG1096" s="216"/>
      <c r="CH1096" s="216"/>
      <c r="CI1096" s="216"/>
      <c r="CJ1096" s="216"/>
      <c r="CK1096" s="216"/>
      <c r="CL1096" s="216"/>
      <c r="CM1096" s="216"/>
      <c r="CN1096" s="216"/>
      <c r="CO1096" s="216"/>
      <c r="CP1096" s="216"/>
      <c r="CQ1096" s="216"/>
      <c r="CR1096" s="216"/>
      <c r="CS1096" s="216"/>
      <c r="CT1096" s="216"/>
      <c r="CU1096" s="216"/>
      <c r="CV1096" s="216"/>
      <c r="CW1096" s="216"/>
      <c r="CX1096" s="216"/>
      <c r="CY1096" s="216"/>
      <c r="CZ1096" s="216"/>
      <c r="DA1096" s="216"/>
      <c r="DB1096" s="216"/>
      <c r="DC1096" s="216"/>
      <c r="DD1096" s="216"/>
      <c r="DE1096" s="216"/>
      <c r="DF1096" s="216"/>
      <c r="DG1096" s="216"/>
      <c r="DH1096" s="216"/>
      <c r="DI1096" s="216"/>
      <c r="DJ1096" s="216"/>
      <c r="DK1096" s="216"/>
    </row>
    <row r="1097" spans="1:115" s="50" customFormat="1" ht="24">
      <c r="A1097" s="232"/>
      <c r="C1097" s="212" t="s">
        <v>8099</v>
      </c>
      <c r="D1097" s="212" t="s">
        <v>8068</v>
      </c>
      <c r="E1097" s="212" t="s">
        <v>8096</v>
      </c>
      <c r="F1097" s="212" t="s">
        <v>8097</v>
      </c>
      <c r="G1097" s="219" t="s">
        <v>41</v>
      </c>
      <c r="H1097" s="277">
        <v>0</v>
      </c>
      <c r="I1097" s="280">
        <v>0</v>
      </c>
      <c r="J1097" s="280">
        <v>0</v>
      </c>
      <c r="K1097" s="207">
        <v>42428</v>
      </c>
      <c r="L1097" s="212"/>
      <c r="N1097" s="216"/>
      <c r="O1097" s="216"/>
      <c r="P1097" s="216"/>
      <c r="Q1097" s="216"/>
      <c r="R1097" s="216"/>
      <c r="S1097" s="216"/>
      <c r="T1097" s="216"/>
      <c r="U1097" s="216"/>
      <c r="V1097" s="216"/>
      <c r="W1097" s="216"/>
      <c r="X1097" s="216"/>
      <c r="Y1097" s="216"/>
      <c r="Z1097" s="216"/>
      <c r="AA1097" s="216"/>
      <c r="AB1097" s="216"/>
      <c r="AC1097" s="216"/>
      <c r="AD1097" s="216"/>
      <c r="AE1097" s="216"/>
      <c r="AF1097" s="216"/>
      <c r="AG1097" s="216"/>
      <c r="AH1097" s="216"/>
      <c r="AI1097" s="216"/>
      <c r="AJ1097" s="216"/>
      <c r="AK1097" s="216"/>
      <c r="AL1097" s="216"/>
      <c r="AM1097" s="216"/>
      <c r="AN1097" s="216"/>
      <c r="AO1097" s="216"/>
      <c r="AP1097" s="216"/>
      <c r="AQ1097" s="216"/>
      <c r="AR1097" s="216"/>
      <c r="AS1097" s="216"/>
      <c r="AT1097" s="216"/>
      <c r="AU1097" s="216"/>
      <c r="AV1097" s="216"/>
      <c r="AW1097" s="216"/>
      <c r="AX1097" s="216"/>
      <c r="AY1097" s="216"/>
      <c r="AZ1097" s="216"/>
      <c r="BA1097" s="216"/>
      <c r="BB1097" s="216"/>
      <c r="BC1097" s="216"/>
      <c r="BD1097" s="216"/>
      <c r="BE1097" s="216"/>
      <c r="BF1097" s="216"/>
      <c r="BG1097" s="216"/>
      <c r="BH1097" s="216"/>
      <c r="BI1097" s="216"/>
      <c r="BJ1097" s="216"/>
      <c r="BK1097" s="216"/>
      <c r="BL1097" s="216"/>
      <c r="BM1097" s="216"/>
      <c r="BN1097" s="216"/>
      <c r="BO1097" s="216"/>
      <c r="BP1097" s="216"/>
      <c r="BQ1097" s="216"/>
      <c r="BR1097" s="216"/>
      <c r="BS1097" s="216"/>
      <c r="BT1097" s="216"/>
      <c r="BU1097" s="216"/>
      <c r="BV1097" s="216"/>
      <c r="BW1097" s="216"/>
      <c r="BX1097" s="216"/>
      <c r="BY1097" s="216"/>
      <c r="BZ1097" s="216"/>
      <c r="CA1097" s="216"/>
      <c r="CB1097" s="216"/>
      <c r="CC1097" s="216"/>
      <c r="CD1097" s="216"/>
      <c r="CE1097" s="216"/>
      <c r="CF1097" s="216"/>
      <c r="CG1097" s="216"/>
      <c r="CH1097" s="216"/>
      <c r="CI1097" s="216"/>
      <c r="CJ1097" s="216"/>
      <c r="CK1097" s="216"/>
      <c r="CL1097" s="216"/>
      <c r="CM1097" s="216"/>
      <c r="CN1097" s="216"/>
      <c r="CO1097" s="216"/>
      <c r="CP1097" s="216"/>
      <c r="CQ1097" s="216"/>
      <c r="CR1097" s="216"/>
      <c r="CS1097" s="216"/>
      <c r="CT1097" s="216"/>
      <c r="CU1097" s="216"/>
      <c r="CV1097" s="216"/>
      <c r="CW1097" s="216"/>
      <c r="CX1097" s="216"/>
      <c r="CY1097" s="216"/>
      <c r="CZ1097" s="216"/>
      <c r="DA1097" s="216"/>
      <c r="DB1097" s="216"/>
      <c r="DC1097" s="216"/>
      <c r="DD1097" s="216"/>
      <c r="DE1097" s="216"/>
      <c r="DF1097" s="216"/>
      <c r="DG1097" s="216"/>
      <c r="DH1097" s="216"/>
      <c r="DI1097" s="216"/>
      <c r="DJ1097" s="216"/>
      <c r="DK1097" s="216"/>
    </row>
    <row r="1098" spans="1:115" s="50" customFormat="1" ht="24">
      <c r="A1098" s="232">
        <v>166</v>
      </c>
      <c r="C1098" s="212" t="s">
        <v>8100</v>
      </c>
      <c r="D1098" s="212" t="s">
        <v>8033</v>
      </c>
      <c r="E1098" s="212" t="s">
        <v>8101</v>
      </c>
      <c r="F1098" s="212" t="s">
        <v>8102</v>
      </c>
      <c r="G1098" s="219" t="s">
        <v>41</v>
      </c>
      <c r="H1098" s="277">
        <v>9620</v>
      </c>
      <c r="I1098" s="280">
        <v>0</v>
      </c>
      <c r="J1098" s="280">
        <v>0</v>
      </c>
      <c r="K1098" s="207">
        <v>42500</v>
      </c>
      <c r="L1098" s="212" t="s">
        <v>8103</v>
      </c>
      <c r="N1098" s="216"/>
      <c r="O1098" s="216"/>
      <c r="P1098" s="216"/>
      <c r="Q1098" s="216"/>
      <c r="R1098" s="216"/>
      <c r="S1098" s="216"/>
      <c r="T1098" s="216"/>
      <c r="U1098" s="216"/>
      <c r="V1098" s="216"/>
      <c r="W1098" s="216"/>
      <c r="X1098" s="216"/>
      <c r="Y1098" s="216"/>
      <c r="Z1098" s="216"/>
      <c r="AA1098" s="216"/>
      <c r="AB1098" s="216"/>
      <c r="AC1098" s="216"/>
      <c r="AD1098" s="216"/>
      <c r="AE1098" s="216"/>
      <c r="AF1098" s="216"/>
      <c r="AG1098" s="216"/>
      <c r="AH1098" s="216"/>
      <c r="AI1098" s="216"/>
      <c r="AJ1098" s="216"/>
      <c r="AK1098" s="216"/>
      <c r="AL1098" s="216"/>
      <c r="AM1098" s="216"/>
      <c r="AN1098" s="216"/>
      <c r="AO1098" s="216"/>
      <c r="AP1098" s="216"/>
      <c r="AQ1098" s="216"/>
      <c r="AR1098" s="216"/>
      <c r="AS1098" s="216"/>
      <c r="AT1098" s="216"/>
      <c r="AU1098" s="216"/>
      <c r="AV1098" s="216"/>
      <c r="AW1098" s="216"/>
      <c r="AX1098" s="216"/>
      <c r="AY1098" s="216"/>
      <c r="AZ1098" s="216"/>
      <c r="BA1098" s="216"/>
      <c r="BB1098" s="216"/>
      <c r="BC1098" s="216"/>
      <c r="BD1098" s="216"/>
      <c r="BE1098" s="216"/>
      <c r="BF1098" s="216"/>
      <c r="BG1098" s="216"/>
      <c r="BH1098" s="216"/>
      <c r="BI1098" s="216"/>
      <c r="BJ1098" s="216"/>
      <c r="BK1098" s="216"/>
      <c r="BL1098" s="216"/>
      <c r="BM1098" s="216"/>
      <c r="BN1098" s="216"/>
      <c r="BO1098" s="216"/>
      <c r="BP1098" s="216"/>
      <c r="BQ1098" s="216"/>
      <c r="BR1098" s="216"/>
      <c r="BS1098" s="216"/>
      <c r="BT1098" s="216"/>
      <c r="BU1098" s="216"/>
      <c r="BV1098" s="216"/>
      <c r="BW1098" s="216"/>
      <c r="BX1098" s="216"/>
      <c r="BY1098" s="216"/>
      <c r="BZ1098" s="216"/>
      <c r="CA1098" s="216"/>
      <c r="CB1098" s="216"/>
      <c r="CC1098" s="216"/>
      <c r="CD1098" s="216"/>
      <c r="CE1098" s="216"/>
      <c r="CF1098" s="216"/>
      <c r="CG1098" s="216"/>
      <c r="CH1098" s="216"/>
      <c r="CI1098" s="216"/>
      <c r="CJ1098" s="216"/>
      <c r="CK1098" s="216"/>
      <c r="CL1098" s="216"/>
      <c r="CM1098" s="216"/>
      <c r="CN1098" s="216"/>
      <c r="CO1098" s="216"/>
      <c r="CP1098" s="216"/>
      <c r="CQ1098" s="216"/>
      <c r="CR1098" s="216"/>
      <c r="CS1098" s="216"/>
      <c r="CT1098" s="216"/>
      <c r="CU1098" s="216"/>
      <c r="CV1098" s="216"/>
      <c r="CW1098" s="216"/>
      <c r="CX1098" s="216"/>
      <c r="CY1098" s="216"/>
      <c r="CZ1098" s="216"/>
      <c r="DA1098" s="216"/>
      <c r="DB1098" s="216"/>
      <c r="DC1098" s="216"/>
      <c r="DD1098" s="216"/>
      <c r="DE1098" s="216"/>
      <c r="DF1098" s="216"/>
      <c r="DG1098" s="216"/>
      <c r="DH1098" s="216"/>
      <c r="DI1098" s="216"/>
      <c r="DJ1098" s="216"/>
      <c r="DK1098" s="216"/>
    </row>
    <row r="1099" spans="1:115" s="50" customFormat="1" ht="24">
      <c r="A1099" s="232">
        <v>167</v>
      </c>
      <c r="C1099" s="212" t="s">
        <v>8104</v>
      </c>
      <c r="D1099" s="212" t="s">
        <v>8033</v>
      </c>
      <c r="E1099" s="212" t="s">
        <v>8105</v>
      </c>
      <c r="F1099" s="212" t="s">
        <v>8106</v>
      </c>
      <c r="G1099" s="219" t="s">
        <v>41</v>
      </c>
      <c r="H1099" s="277">
        <v>10000</v>
      </c>
      <c r="I1099" s="280">
        <v>0</v>
      </c>
      <c r="J1099" s="280">
        <v>0</v>
      </c>
      <c r="K1099" s="207">
        <v>42500</v>
      </c>
      <c r="L1099" s="212" t="s">
        <v>8107</v>
      </c>
      <c r="N1099" s="216"/>
      <c r="O1099" s="216"/>
      <c r="P1099" s="216"/>
      <c r="Q1099" s="216"/>
      <c r="R1099" s="216"/>
      <c r="S1099" s="216"/>
      <c r="T1099" s="216"/>
      <c r="U1099" s="216"/>
      <c r="V1099" s="216"/>
      <c r="W1099" s="216"/>
      <c r="X1099" s="216"/>
      <c r="Y1099" s="216"/>
      <c r="Z1099" s="216"/>
      <c r="AA1099" s="216"/>
      <c r="AB1099" s="216"/>
      <c r="AC1099" s="216"/>
      <c r="AD1099" s="216"/>
      <c r="AE1099" s="216"/>
      <c r="AF1099" s="216"/>
      <c r="AG1099" s="216"/>
      <c r="AH1099" s="216"/>
      <c r="AI1099" s="216"/>
      <c r="AJ1099" s="216"/>
      <c r="AK1099" s="216"/>
      <c r="AL1099" s="216"/>
      <c r="AM1099" s="216"/>
      <c r="AN1099" s="216"/>
      <c r="AO1099" s="216"/>
      <c r="AP1099" s="216"/>
      <c r="AQ1099" s="216"/>
      <c r="AR1099" s="216"/>
      <c r="AS1099" s="216"/>
      <c r="AT1099" s="216"/>
      <c r="AU1099" s="216"/>
      <c r="AV1099" s="216"/>
      <c r="AW1099" s="216"/>
      <c r="AX1099" s="216"/>
      <c r="AY1099" s="216"/>
      <c r="AZ1099" s="216"/>
      <c r="BA1099" s="216"/>
      <c r="BB1099" s="216"/>
      <c r="BC1099" s="216"/>
      <c r="BD1099" s="216"/>
      <c r="BE1099" s="216"/>
      <c r="BF1099" s="216"/>
      <c r="BG1099" s="216"/>
      <c r="BH1099" s="216"/>
      <c r="BI1099" s="216"/>
      <c r="BJ1099" s="216"/>
      <c r="BK1099" s="216"/>
      <c r="BL1099" s="216"/>
      <c r="BM1099" s="216"/>
      <c r="BN1099" s="216"/>
      <c r="BO1099" s="216"/>
      <c r="BP1099" s="216"/>
      <c r="BQ1099" s="216"/>
      <c r="BR1099" s="216"/>
      <c r="BS1099" s="216"/>
      <c r="BT1099" s="216"/>
      <c r="BU1099" s="216"/>
      <c r="BV1099" s="216"/>
      <c r="BW1099" s="216"/>
      <c r="BX1099" s="216"/>
      <c r="BY1099" s="216"/>
      <c r="BZ1099" s="216"/>
      <c r="CA1099" s="216"/>
      <c r="CB1099" s="216"/>
      <c r="CC1099" s="216"/>
      <c r="CD1099" s="216"/>
      <c r="CE1099" s="216"/>
      <c r="CF1099" s="216"/>
      <c r="CG1099" s="216"/>
      <c r="CH1099" s="216"/>
      <c r="CI1099" s="216"/>
      <c r="CJ1099" s="216"/>
      <c r="CK1099" s="216"/>
      <c r="CL1099" s="216"/>
      <c r="CM1099" s="216"/>
      <c r="CN1099" s="216"/>
      <c r="CO1099" s="216"/>
      <c r="CP1099" s="216"/>
      <c r="CQ1099" s="216"/>
      <c r="CR1099" s="216"/>
      <c r="CS1099" s="216"/>
      <c r="CT1099" s="216"/>
      <c r="CU1099" s="216"/>
      <c r="CV1099" s="216"/>
      <c r="CW1099" s="216"/>
      <c r="CX1099" s="216"/>
      <c r="CY1099" s="216"/>
      <c r="CZ1099" s="216"/>
      <c r="DA1099" s="216"/>
      <c r="DB1099" s="216"/>
      <c r="DC1099" s="216"/>
      <c r="DD1099" s="216"/>
      <c r="DE1099" s="216"/>
      <c r="DF1099" s="216"/>
      <c r="DG1099" s="216"/>
      <c r="DH1099" s="216"/>
      <c r="DI1099" s="216"/>
      <c r="DJ1099" s="216"/>
      <c r="DK1099" s="216"/>
    </row>
    <row r="1100" spans="1:115" s="50" customFormat="1" ht="24">
      <c r="A1100" s="232">
        <v>168</v>
      </c>
      <c r="C1100" s="212" t="s">
        <v>8108</v>
      </c>
      <c r="D1100" s="212" t="s">
        <v>8033</v>
      </c>
      <c r="E1100" s="212" t="s">
        <v>8105</v>
      </c>
      <c r="F1100" s="212" t="s">
        <v>8109</v>
      </c>
      <c r="G1100" s="219" t="s">
        <v>41</v>
      </c>
      <c r="H1100" s="277">
        <v>15606</v>
      </c>
      <c r="I1100" s="280">
        <v>0</v>
      </c>
      <c r="J1100" s="280">
        <v>0</v>
      </c>
      <c r="K1100" s="207">
        <v>42500</v>
      </c>
      <c r="L1100" s="212" t="s">
        <v>8110</v>
      </c>
      <c r="N1100" s="216"/>
      <c r="O1100" s="216"/>
      <c r="P1100" s="216"/>
      <c r="Q1100" s="216"/>
      <c r="R1100" s="216"/>
      <c r="S1100" s="216"/>
      <c r="T1100" s="216"/>
      <c r="U1100" s="216"/>
      <c r="V1100" s="216"/>
      <c r="W1100" s="216"/>
      <c r="X1100" s="216"/>
      <c r="Y1100" s="216"/>
      <c r="Z1100" s="216"/>
      <c r="AA1100" s="216"/>
      <c r="AB1100" s="216"/>
      <c r="AC1100" s="216"/>
      <c r="AD1100" s="216"/>
      <c r="AE1100" s="216"/>
      <c r="AF1100" s="216"/>
      <c r="AG1100" s="216"/>
      <c r="AH1100" s="216"/>
      <c r="AI1100" s="216"/>
      <c r="AJ1100" s="216"/>
      <c r="AK1100" s="216"/>
      <c r="AL1100" s="216"/>
      <c r="AM1100" s="216"/>
      <c r="AN1100" s="216"/>
      <c r="AO1100" s="216"/>
      <c r="AP1100" s="216"/>
      <c r="AQ1100" s="216"/>
      <c r="AR1100" s="216"/>
      <c r="AS1100" s="216"/>
      <c r="AT1100" s="216"/>
      <c r="AU1100" s="216"/>
      <c r="AV1100" s="216"/>
      <c r="AW1100" s="216"/>
      <c r="AX1100" s="216"/>
      <c r="AY1100" s="216"/>
      <c r="AZ1100" s="216"/>
      <c r="BA1100" s="216"/>
      <c r="BB1100" s="216"/>
      <c r="BC1100" s="216"/>
      <c r="BD1100" s="216"/>
      <c r="BE1100" s="216"/>
      <c r="BF1100" s="216"/>
      <c r="BG1100" s="216"/>
      <c r="BH1100" s="216"/>
      <c r="BI1100" s="216"/>
      <c r="BJ1100" s="216"/>
      <c r="BK1100" s="216"/>
      <c r="BL1100" s="216"/>
      <c r="BM1100" s="216"/>
      <c r="BN1100" s="216"/>
      <c r="BO1100" s="216"/>
      <c r="BP1100" s="216"/>
      <c r="BQ1100" s="216"/>
      <c r="BR1100" s="216"/>
      <c r="BS1100" s="216"/>
      <c r="BT1100" s="216"/>
      <c r="BU1100" s="216"/>
      <c r="BV1100" s="216"/>
      <c r="BW1100" s="216"/>
      <c r="BX1100" s="216"/>
      <c r="BY1100" s="216"/>
      <c r="BZ1100" s="216"/>
      <c r="CA1100" s="216"/>
      <c r="CB1100" s="216"/>
      <c r="CC1100" s="216"/>
      <c r="CD1100" s="216"/>
      <c r="CE1100" s="216"/>
      <c r="CF1100" s="216"/>
      <c r="CG1100" s="216"/>
      <c r="CH1100" s="216"/>
      <c r="CI1100" s="216"/>
      <c r="CJ1100" s="216"/>
      <c r="CK1100" s="216"/>
      <c r="CL1100" s="216"/>
      <c r="CM1100" s="216"/>
      <c r="CN1100" s="216"/>
      <c r="CO1100" s="216"/>
      <c r="CP1100" s="216"/>
      <c r="CQ1100" s="216"/>
      <c r="CR1100" s="216"/>
      <c r="CS1100" s="216"/>
      <c r="CT1100" s="216"/>
      <c r="CU1100" s="216"/>
      <c r="CV1100" s="216"/>
      <c r="CW1100" s="216"/>
      <c r="CX1100" s="216"/>
      <c r="CY1100" s="216"/>
      <c r="CZ1100" s="216"/>
      <c r="DA1100" s="216"/>
      <c r="DB1100" s="216"/>
      <c r="DC1100" s="216"/>
      <c r="DD1100" s="216"/>
      <c r="DE1100" s="216"/>
      <c r="DF1100" s="216"/>
      <c r="DG1100" s="216"/>
      <c r="DH1100" s="216"/>
      <c r="DI1100" s="216"/>
      <c r="DJ1100" s="216"/>
      <c r="DK1100" s="216"/>
    </row>
    <row r="1101" spans="1:115" s="50" customFormat="1" ht="24">
      <c r="A1101" s="232">
        <v>169</v>
      </c>
      <c r="C1101" s="212" t="s">
        <v>8111</v>
      </c>
      <c r="D1101" s="212" t="s">
        <v>8033</v>
      </c>
      <c r="E1101" s="212" t="s">
        <v>8112</v>
      </c>
      <c r="F1101" s="212" t="s">
        <v>8113</v>
      </c>
      <c r="G1101" s="219" t="s">
        <v>41</v>
      </c>
      <c r="H1101" s="277">
        <v>1086</v>
      </c>
      <c r="I1101" s="280">
        <v>0</v>
      </c>
      <c r="J1101" s="280">
        <v>0</v>
      </c>
      <c r="K1101" s="207">
        <v>42501</v>
      </c>
      <c r="L1101" s="212" t="s">
        <v>8114</v>
      </c>
      <c r="N1101" s="216"/>
      <c r="O1101" s="216"/>
      <c r="P1101" s="216"/>
      <c r="Q1101" s="216"/>
      <c r="R1101" s="216"/>
      <c r="S1101" s="216"/>
      <c r="T1101" s="216"/>
      <c r="U1101" s="216"/>
      <c r="V1101" s="216"/>
      <c r="W1101" s="216"/>
      <c r="X1101" s="216"/>
      <c r="Y1101" s="216"/>
      <c r="Z1101" s="216"/>
      <c r="AA1101" s="216"/>
      <c r="AB1101" s="216"/>
      <c r="AC1101" s="216"/>
      <c r="AD1101" s="216"/>
      <c r="AE1101" s="216"/>
      <c r="AF1101" s="216"/>
      <c r="AG1101" s="216"/>
      <c r="AH1101" s="216"/>
      <c r="AI1101" s="216"/>
      <c r="AJ1101" s="216"/>
      <c r="AK1101" s="216"/>
      <c r="AL1101" s="216"/>
      <c r="AM1101" s="216"/>
      <c r="AN1101" s="216"/>
      <c r="AO1101" s="216"/>
      <c r="AP1101" s="216"/>
      <c r="AQ1101" s="216"/>
      <c r="AR1101" s="216"/>
      <c r="AS1101" s="216"/>
      <c r="AT1101" s="216"/>
      <c r="AU1101" s="216"/>
      <c r="AV1101" s="216"/>
      <c r="AW1101" s="216"/>
      <c r="AX1101" s="216"/>
      <c r="AY1101" s="216"/>
      <c r="AZ1101" s="216"/>
      <c r="BA1101" s="216"/>
      <c r="BB1101" s="216"/>
      <c r="BC1101" s="216"/>
      <c r="BD1101" s="216"/>
      <c r="BE1101" s="216"/>
      <c r="BF1101" s="216"/>
      <c r="BG1101" s="216"/>
      <c r="BH1101" s="216"/>
      <c r="BI1101" s="216"/>
      <c r="BJ1101" s="216"/>
      <c r="BK1101" s="216"/>
      <c r="BL1101" s="216"/>
      <c r="BM1101" s="216"/>
      <c r="BN1101" s="216"/>
      <c r="BO1101" s="216"/>
      <c r="BP1101" s="216"/>
      <c r="BQ1101" s="216"/>
      <c r="BR1101" s="216"/>
      <c r="BS1101" s="216"/>
      <c r="BT1101" s="216"/>
      <c r="BU1101" s="216"/>
      <c r="BV1101" s="216"/>
      <c r="BW1101" s="216"/>
      <c r="BX1101" s="216"/>
      <c r="BY1101" s="216"/>
      <c r="BZ1101" s="216"/>
      <c r="CA1101" s="216"/>
      <c r="CB1101" s="216"/>
      <c r="CC1101" s="216"/>
      <c r="CD1101" s="216"/>
      <c r="CE1101" s="216"/>
      <c r="CF1101" s="216"/>
      <c r="CG1101" s="216"/>
      <c r="CH1101" s="216"/>
      <c r="CI1101" s="216"/>
      <c r="CJ1101" s="216"/>
      <c r="CK1101" s="216"/>
      <c r="CL1101" s="216"/>
      <c r="CM1101" s="216"/>
      <c r="CN1101" s="216"/>
      <c r="CO1101" s="216"/>
      <c r="CP1101" s="216"/>
      <c r="CQ1101" s="216"/>
      <c r="CR1101" s="216"/>
      <c r="CS1101" s="216"/>
      <c r="CT1101" s="216"/>
      <c r="CU1101" s="216"/>
      <c r="CV1101" s="216"/>
      <c r="CW1101" s="216"/>
      <c r="CX1101" s="216"/>
      <c r="CY1101" s="216"/>
      <c r="CZ1101" s="216"/>
      <c r="DA1101" s="216"/>
      <c r="DB1101" s="216"/>
      <c r="DC1101" s="216"/>
      <c r="DD1101" s="216"/>
      <c r="DE1101" s="216"/>
      <c r="DF1101" s="216"/>
      <c r="DG1101" s="216"/>
      <c r="DH1101" s="216"/>
      <c r="DI1101" s="216"/>
      <c r="DJ1101" s="216"/>
      <c r="DK1101" s="216"/>
    </row>
    <row r="1102" spans="1:115" s="50" customFormat="1" ht="24">
      <c r="A1102" s="232">
        <v>170</v>
      </c>
      <c r="C1102" s="212" t="s">
        <v>8115</v>
      </c>
      <c r="D1102" s="212" t="s">
        <v>8050</v>
      </c>
      <c r="E1102" s="212" t="s">
        <v>8116</v>
      </c>
      <c r="F1102" s="212" t="s">
        <v>8117</v>
      </c>
      <c r="G1102" s="219" t="s">
        <v>41</v>
      </c>
      <c r="H1102" s="277">
        <v>200</v>
      </c>
      <c r="I1102" s="280">
        <v>0</v>
      </c>
      <c r="J1102" s="280">
        <v>0</v>
      </c>
      <c r="K1102" s="207">
        <v>42501</v>
      </c>
      <c r="L1102" s="212" t="s">
        <v>8118</v>
      </c>
      <c r="N1102" s="216"/>
      <c r="O1102" s="216"/>
      <c r="P1102" s="216"/>
      <c r="Q1102" s="216"/>
      <c r="R1102" s="216"/>
      <c r="S1102" s="216"/>
      <c r="T1102" s="216"/>
      <c r="U1102" s="216"/>
      <c r="V1102" s="216"/>
      <c r="W1102" s="216"/>
      <c r="X1102" s="216"/>
      <c r="Y1102" s="216"/>
      <c r="Z1102" s="216"/>
      <c r="AA1102" s="216"/>
      <c r="AB1102" s="216"/>
      <c r="AC1102" s="216"/>
      <c r="AD1102" s="216"/>
      <c r="AE1102" s="216"/>
      <c r="AF1102" s="216"/>
      <c r="AG1102" s="216"/>
      <c r="AH1102" s="216"/>
      <c r="AI1102" s="216"/>
      <c r="AJ1102" s="216"/>
      <c r="AK1102" s="216"/>
      <c r="AL1102" s="216"/>
      <c r="AM1102" s="216"/>
      <c r="AN1102" s="216"/>
      <c r="AO1102" s="216"/>
      <c r="AP1102" s="216"/>
      <c r="AQ1102" s="216"/>
      <c r="AR1102" s="216"/>
      <c r="AS1102" s="216"/>
      <c r="AT1102" s="216"/>
      <c r="AU1102" s="216"/>
      <c r="AV1102" s="216"/>
      <c r="AW1102" s="216"/>
      <c r="AX1102" s="216"/>
      <c r="AY1102" s="216"/>
      <c r="AZ1102" s="216"/>
      <c r="BA1102" s="216"/>
      <c r="BB1102" s="216"/>
      <c r="BC1102" s="216"/>
      <c r="BD1102" s="216"/>
      <c r="BE1102" s="216"/>
      <c r="BF1102" s="216"/>
      <c r="BG1102" s="216"/>
      <c r="BH1102" s="216"/>
      <c r="BI1102" s="216"/>
      <c r="BJ1102" s="216"/>
      <c r="BK1102" s="216"/>
      <c r="BL1102" s="216"/>
      <c r="BM1102" s="216"/>
      <c r="BN1102" s="216"/>
      <c r="BO1102" s="216"/>
      <c r="BP1102" s="216"/>
      <c r="BQ1102" s="216"/>
      <c r="BR1102" s="216"/>
      <c r="BS1102" s="216"/>
      <c r="BT1102" s="216"/>
      <c r="BU1102" s="216"/>
      <c r="BV1102" s="216"/>
      <c r="BW1102" s="216"/>
      <c r="BX1102" s="216"/>
      <c r="BY1102" s="216"/>
      <c r="BZ1102" s="216"/>
      <c r="CA1102" s="216"/>
      <c r="CB1102" s="216"/>
      <c r="CC1102" s="216"/>
      <c r="CD1102" s="216"/>
      <c r="CE1102" s="216"/>
      <c r="CF1102" s="216"/>
      <c r="CG1102" s="216"/>
      <c r="CH1102" s="216"/>
      <c r="CI1102" s="216"/>
      <c r="CJ1102" s="216"/>
      <c r="CK1102" s="216"/>
      <c r="CL1102" s="216"/>
      <c r="CM1102" s="216"/>
      <c r="CN1102" s="216"/>
      <c r="CO1102" s="216"/>
      <c r="CP1102" s="216"/>
      <c r="CQ1102" s="216"/>
      <c r="CR1102" s="216"/>
      <c r="CS1102" s="216"/>
      <c r="CT1102" s="216"/>
      <c r="CU1102" s="216"/>
      <c r="CV1102" s="216"/>
      <c r="CW1102" s="216"/>
      <c r="CX1102" s="216"/>
      <c r="CY1102" s="216"/>
      <c r="CZ1102" s="216"/>
      <c r="DA1102" s="216"/>
      <c r="DB1102" s="216"/>
      <c r="DC1102" s="216"/>
      <c r="DD1102" s="216"/>
      <c r="DE1102" s="216"/>
      <c r="DF1102" s="216"/>
      <c r="DG1102" s="216"/>
      <c r="DH1102" s="216"/>
      <c r="DI1102" s="216"/>
      <c r="DJ1102" s="216"/>
      <c r="DK1102" s="216"/>
    </row>
    <row r="1103" spans="1:115" s="50" customFormat="1" ht="24">
      <c r="A1103" s="232">
        <v>171</v>
      </c>
      <c r="C1103" s="212" t="s">
        <v>8119</v>
      </c>
      <c r="D1103" s="212" t="s">
        <v>8050</v>
      </c>
      <c r="E1103" s="212" t="s">
        <v>8120</v>
      </c>
      <c r="F1103" s="212" t="s">
        <v>8121</v>
      </c>
      <c r="G1103" s="219" t="s">
        <v>41</v>
      </c>
      <c r="H1103" s="277">
        <v>2250</v>
      </c>
      <c r="I1103" s="280">
        <v>0</v>
      </c>
      <c r="J1103" s="280">
        <v>0</v>
      </c>
      <c r="K1103" s="207">
        <v>42501</v>
      </c>
      <c r="L1103" s="212" t="s">
        <v>8122</v>
      </c>
      <c r="N1103" s="216"/>
      <c r="O1103" s="216"/>
      <c r="P1103" s="216"/>
      <c r="Q1103" s="216"/>
      <c r="R1103" s="216"/>
      <c r="S1103" s="216"/>
      <c r="T1103" s="216"/>
      <c r="U1103" s="216"/>
      <c r="V1103" s="216"/>
      <c r="W1103" s="216"/>
      <c r="X1103" s="216"/>
      <c r="Y1103" s="216"/>
      <c r="Z1103" s="216"/>
      <c r="AA1103" s="216"/>
      <c r="AB1103" s="216"/>
      <c r="AC1103" s="216"/>
      <c r="AD1103" s="216"/>
      <c r="AE1103" s="216"/>
      <c r="AF1103" s="216"/>
      <c r="AG1103" s="216"/>
      <c r="AH1103" s="216"/>
      <c r="AI1103" s="216"/>
      <c r="AJ1103" s="216"/>
      <c r="AK1103" s="216"/>
      <c r="AL1103" s="216"/>
      <c r="AM1103" s="216"/>
      <c r="AN1103" s="216"/>
      <c r="AO1103" s="216"/>
      <c r="AP1103" s="216"/>
      <c r="AQ1103" s="216"/>
      <c r="AR1103" s="216"/>
      <c r="AS1103" s="216"/>
      <c r="AT1103" s="216"/>
      <c r="AU1103" s="216"/>
      <c r="AV1103" s="216"/>
      <c r="AW1103" s="216"/>
      <c r="AX1103" s="216"/>
      <c r="AY1103" s="216"/>
      <c r="AZ1103" s="216"/>
      <c r="BA1103" s="216"/>
      <c r="BB1103" s="216"/>
      <c r="BC1103" s="216"/>
      <c r="BD1103" s="216"/>
      <c r="BE1103" s="216"/>
      <c r="BF1103" s="216"/>
      <c r="BG1103" s="216"/>
      <c r="BH1103" s="216"/>
      <c r="BI1103" s="216"/>
      <c r="BJ1103" s="216"/>
      <c r="BK1103" s="216"/>
      <c r="BL1103" s="216"/>
      <c r="BM1103" s="216"/>
      <c r="BN1103" s="216"/>
      <c r="BO1103" s="216"/>
      <c r="BP1103" s="216"/>
      <c r="BQ1103" s="216"/>
      <c r="BR1103" s="216"/>
      <c r="BS1103" s="216"/>
      <c r="BT1103" s="216"/>
      <c r="BU1103" s="216"/>
      <c r="BV1103" s="216"/>
      <c r="BW1103" s="216"/>
      <c r="BX1103" s="216"/>
      <c r="BY1103" s="216"/>
      <c r="BZ1103" s="216"/>
      <c r="CA1103" s="216"/>
      <c r="CB1103" s="216"/>
      <c r="CC1103" s="216"/>
      <c r="CD1103" s="216"/>
      <c r="CE1103" s="216"/>
      <c r="CF1103" s="216"/>
      <c r="CG1103" s="216"/>
      <c r="CH1103" s="216"/>
      <c r="CI1103" s="216"/>
      <c r="CJ1103" s="216"/>
      <c r="CK1103" s="216"/>
      <c r="CL1103" s="216"/>
      <c r="CM1103" s="216"/>
      <c r="CN1103" s="216"/>
      <c r="CO1103" s="216"/>
      <c r="CP1103" s="216"/>
      <c r="CQ1103" s="216"/>
      <c r="CR1103" s="216"/>
      <c r="CS1103" s="216"/>
      <c r="CT1103" s="216"/>
      <c r="CU1103" s="216"/>
      <c r="CV1103" s="216"/>
      <c r="CW1103" s="216"/>
      <c r="CX1103" s="216"/>
      <c r="CY1103" s="216"/>
      <c r="CZ1103" s="216"/>
      <c r="DA1103" s="216"/>
      <c r="DB1103" s="216"/>
      <c r="DC1103" s="216"/>
      <c r="DD1103" s="216"/>
      <c r="DE1103" s="216"/>
      <c r="DF1103" s="216"/>
      <c r="DG1103" s="216"/>
      <c r="DH1103" s="216"/>
      <c r="DI1103" s="216"/>
      <c r="DJ1103" s="216"/>
      <c r="DK1103" s="216"/>
    </row>
    <row r="1104" spans="1:115" s="50" customFormat="1" ht="24">
      <c r="A1104" s="232">
        <v>172</v>
      </c>
      <c r="C1104" s="212" t="s">
        <v>8123</v>
      </c>
      <c r="D1104" s="212" t="s">
        <v>8050</v>
      </c>
      <c r="E1104" s="212" t="s">
        <v>8124</v>
      </c>
      <c r="F1104" s="212" t="s">
        <v>8125</v>
      </c>
      <c r="G1104" s="219" t="s">
        <v>41</v>
      </c>
      <c r="H1104" s="277">
        <v>3192</v>
      </c>
      <c r="I1104" s="280">
        <v>0</v>
      </c>
      <c r="J1104" s="280">
        <v>0</v>
      </c>
      <c r="K1104" s="207">
        <v>42501</v>
      </c>
      <c r="L1104" s="212" t="s">
        <v>8126</v>
      </c>
      <c r="N1104" s="216"/>
      <c r="O1104" s="216"/>
      <c r="P1104" s="216"/>
      <c r="Q1104" s="216"/>
      <c r="R1104" s="216"/>
      <c r="S1104" s="216"/>
      <c r="T1104" s="216"/>
      <c r="U1104" s="216"/>
      <c r="V1104" s="216"/>
      <c r="W1104" s="216"/>
      <c r="X1104" s="216"/>
      <c r="Y1104" s="216"/>
      <c r="Z1104" s="216"/>
      <c r="AA1104" s="216"/>
      <c r="AB1104" s="216"/>
      <c r="AC1104" s="216"/>
      <c r="AD1104" s="216"/>
      <c r="AE1104" s="216"/>
      <c r="AF1104" s="216"/>
      <c r="AG1104" s="216"/>
      <c r="AH1104" s="216"/>
      <c r="AI1104" s="216"/>
      <c r="AJ1104" s="216"/>
      <c r="AK1104" s="216"/>
      <c r="AL1104" s="216"/>
      <c r="AM1104" s="216"/>
      <c r="AN1104" s="216"/>
      <c r="AO1104" s="216"/>
      <c r="AP1104" s="216"/>
      <c r="AQ1104" s="216"/>
      <c r="AR1104" s="216"/>
      <c r="AS1104" s="216"/>
      <c r="AT1104" s="216"/>
      <c r="AU1104" s="216"/>
      <c r="AV1104" s="216"/>
      <c r="AW1104" s="216"/>
      <c r="AX1104" s="216"/>
      <c r="AY1104" s="216"/>
      <c r="AZ1104" s="216"/>
      <c r="BA1104" s="216"/>
      <c r="BB1104" s="216"/>
      <c r="BC1104" s="216"/>
      <c r="BD1104" s="216"/>
      <c r="BE1104" s="216"/>
      <c r="BF1104" s="216"/>
      <c r="BG1104" s="216"/>
      <c r="BH1104" s="216"/>
      <c r="BI1104" s="216"/>
      <c r="BJ1104" s="216"/>
      <c r="BK1104" s="216"/>
      <c r="BL1104" s="216"/>
      <c r="BM1104" s="216"/>
      <c r="BN1104" s="216"/>
      <c r="BO1104" s="216"/>
      <c r="BP1104" s="216"/>
      <c r="BQ1104" s="216"/>
      <c r="BR1104" s="216"/>
      <c r="BS1104" s="216"/>
      <c r="BT1104" s="216"/>
      <c r="BU1104" s="216"/>
      <c r="BV1104" s="216"/>
      <c r="BW1104" s="216"/>
      <c r="BX1104" s="216"/>
      <c r="BY1104" s="216"/>
      <c r="BZ1104" s="216"/>
      <c r="CA1104" s="216"/>
      <c r="CB1104" s="216"/>
      <c r="CC1104" s="216"/>
      <c r="CD1104" s="216"/>
      <c r="CE1104" s="216"/>
      <c r="CF1104" s="216"/>
      <c r="CG1104" s="216"/>
      <c r="CH1104" s="216"/>
      <c r="CI1104" s="216"/>
      <c r="CJ1104" s="216"/>
      <c r="CK1104" s="216"/>
      <c r="CL1104" s="216"/>
      <c r="CM1104" s="216"/>
      <c r="CN1104" s="216"/>
      <c r="CO1104" s="216"/>
      <c r="CP1104" s="216"/>
      <c r="CQ1104" s="216"/>
      <c r="CR1104" s="216"/>
      <c r="CS1104" s="216"/>
      <c r="CT1104" s="216"/>
      <c r="CU1104" s="216"/>
      <c r="CV1104" s="216"/>
      <c r="CW1104" s="216"/>
      <c r="CX1104" s="216"/>
      <c r="CY1104" s="216"/>
      <c r="CZ1104" s="216"/>
      <c r="DA1104" s="216"/>
      <c r="DB1104" s="216"/>
      <c r="DC1104" s="216"/>
      <c r="DD1104" s="216"/>
      <c r="DE1104" s="216"/>
      <c r="DF1104" s="216"/>
      <c r="DG1104" s="216"/>
      <c r="DH1104" s="216"/>
      <c r="DI1104" s="216"/>
      <c r="DJ1104" s="216"/>
      <c r="DK1104" s="216"/>
    </row>
    <row r="1105" spans="1:115" s="50" customFormat="1" ht="24">
      <c r="A1105" s="232">
        <v>173</v>
      </c>
      <c r="C1105" s="212" t="s">
        <v>8127</v>
      </c>
      <c r="D1105" s="212" t="s">
        <v>8068</v>
      </c>
      <c r="E1105" s="212" t="s">
        <v>8128</v>
      </c>
      <c r="F1105" s="212" t="s">
        <v>8129</v>
      </c>
      <c r="G1105" s="219" t="s">
        <v>41</v>
      </c>
      <c r="H1105" s="277">
        <v>2334</v>
      </c>
      <c r="I1105" s="280">
        <v>0</v>
      </c>
      <c r="J1105" s="280">
        <v>0</v>
      </c>
      <c r="K1105" s="207">
        <v>42428</v>
      </c>
      <c r="L1105" s="212" t="s">
        <v>8130</v>
      </c>
      <c r="N1105" s="216"/>
      <c r="O1105" s="216"/>
      <c r="P1105" s="216"/>
      <c r="Q1105" s="216"/>
      <c r="R1105" s="216"/>
      <c r="S1105" s="216"/>
      <c r="T1105" s="216"/>
      <c r="U1105" s="216"/>
      <c r="V1105" s="216"/>
      <c r="W1105" s="216"/>
      <c r="X1105" s="216"/>
      <c r="Y1105" s="216"/>
      <c r="Z1105" s="216"/>
      <c r="AA1105" s="216"/>
      <c r="AB1105" s="216"/>
      <c r="AC1105" s="216"/>
      <c r="AD1105" s="216"/>
      <c r="AE1105" s="216"/>
      <c r="AF1105" s="216"/>
      <c r="AG1105" s="216"/>
      <c r="AH1105" s="216"/>
      <c r="AI1105" s="216"/>
      <c r="AJ1105" s="216"/>
      <c r="AK1105" s="216"/>
      <c r="AL1105" s="216"/>
      <c r="AM1105" s="216"/>
      <c r="AN1105" s="216"/>
      <c r="AO1105" s="216"/>
      <c r="AP1105" s="216"/>
      <c r="AQ1105" s="216"/>
      <c r="AR1105" s="216"/>
      <c r="AS1105" s="216"/>
      <c r="AT1105" s="216"/>
      <c r="AU1105" s="216"/>
      <c r="AV1105" s="216"/>
      <c r="AW1105" s="216"/>
      <c r="AX1105" s="216"/>
      <c r="AY1105" s="216"/>
      <c r="AZ1105" s="216"/>
      <c r="BA1105" s="216"/>
      <c r="BB1105" s="216"/>
      <c r="BC1105" s="216"/>
      <c r="BD1105" s="216"/>
      <c r="BE1105" s="216"/>
      <c r="BF1105" s="216"/>
      <c r="BG1105" s="216"/>
      <c r="BH1105" s="216"/>
      <c r="BI1105" s="216"/>
      <c r="BJ1105" s="216"/>
      <c r="BK1105" s="216"/>
      <c r="BL1105" s="216"/>
      <c r="BM1105" s="216"/>
      <c r="BN1105" s="216"/>
      <c r="BO1105" s="216"/>
      <c r="BP1105" s="216"/>
      <c r="BQ1105" s="216"/>
      <c r="BR1105" s="216"/>
      <c r="BS1105" s="216"/>
      <c r="BT1105" s="216"/>
      <c r="BU1105" s="216"/>
      <c r="BV1105" s="216"/>
      <c r="BW1105" s="216"/>
      <c r="BX1105" s="216"/>
      <c r="BY1105" s="216"/>
      <c r="BZ1105" s="216"/>
      <c r="CA1105" s="216"/>
      <c r="CB1105" s="216"/>
      <c r="CC1105" s="216"/>
      <c r="CD1105" s="216"/>
      <c r="CE1105" s="216"/>
      <c r="CF1105" s="216"/>
      <c r="CG1105" s="216"/>
      <c r="CH1105" s="216"/>
      <c r="CI1105" s="216"/>
      <c r="CJ1105" s="216"/>
      <c r="CK1105" s="216"/>
      <c r="CL1105" s="216"/>
      <c r="CM1105" s="216"/>
      <c r="CN1105" s="216"/>
      <c r="CO1105" s="216"/>
      <c r="CP1105" s="216"/>
      <c r="CQ1105" s="216"/>
      <c r="CR1105" s="216"/>
      <c r="CS1105" s="216"/>
      <c r="CT1105" s="216"/>
      <c r="CU1105" s="216"/>
      <c r="CV1105" s="216"/>
      <c r="CW1105" s="216"/>
      <c r="CX1105" s="216"/>
      <c r="CY1105" s="216"/>
      <c r="CZ1105" s="216"/>
      <c r="DA1105" s="216"/>
      <c r="DB1105" s="216"/>
      <c r="DC1105" s="216"/>
      <c r="DD1105" s="216"/>
      <c r="DE1105" s="216"/>
      <c r="DF1105" s="216"/>
      <c r="DG1105" s="216"/>
      <c r="DH1105" s="216"/>
      <c r="DI1105" s="216"/>
      <c r="DJ1105" s="216"/>
      <c r="DK1105" s="216"/>
    </row>
    <row r="1106" spans="1:115" s="50" customFormat="1" ht="24">
      <c r="A1106" s="232"/>
      <c r="C1106" s="212" t="s">
        <v>8131</v>
      </c>
      <c r="D1106" s="212" t="s">
        <v>8068</v>
      </c>
      <c r="E1106" s="212" t="s">
        <v>8128</v>
      </c>
      <c r="F1106" s="212" t="s">
        <v>8129</v>
      </c>
      <c r="G1106" s="219" t="s">
        <v>41</v>
      </c>
      <c r="H1106" s="277">
        <v>2000</v>
      </c>
      <c r="I1106" s="280">
        <v>0</v>
      </c>
      <c r="J1106" s="280">
        <v>0</v>
      </c>
      <c r="K1106" s="212"/>
      <c r="L1106" s="212"/>
      <c r="N1106" s="216"/>
      <c r="O1106" s="216"/>
      <c r="P1106" s="216"/>
      <c r="Q1106" s="216"/>
      <c r="R1106" s="216"/>
      <c r="S1106" s="216"/>
      <c r="T1106" s="216"/>
      <c r="U1106" s="216"/>
      <c r="V1106" s="216"/>
      <c r="W1106" s="216"/>
      <c r="X1106" s="216"/>
      <c r="Y1106" s="216"/>
      <c r="Z1106" s="216"/>
      <c r="AA1106" s="216"/>
      <c r="AB1106" s="216"/>
      <c r="AC1106" s="216"/>
      <c r="AD1106" s="216"/>
      <c r="AE1106" s="216"/>
      <c r="AF1106" s="216"/>
      <c r="AG1106" s="216"/>
      <c r="AH1106" s="216"/>
      <c r="AI1106" s="216"/>
      <c r="AJ1106" s="216"/>
      <c r="AK1106" s="216"/>
      <c r="AL1106" s="216"/>
      <c r="AM1106" s="216"/>
      <c r="AN1106" s="216"/>
      <c r="AO1106" s="216"/>
      <c r="AP1106" s="216"/>
      <c r="AQ1106" s="216"/>
      <c r="AR1106" s="216"/>
      <c r="AS1106" s="216"/>
      <c r="AT1106" s="216"/>
      <c r="AU1106" s="216"/>
      <c r="AV1106" s="216"/>
      <c r="AW1106" s="216"/>
      <c r="AX1106" s="216"/>
      <c r="AY1106" s="216"/>
      <c r="AZ1106" s="216"/>
      <c r="BA1106" s="216"/>
      <c r="BB1106" s="216"/>
      <c r="BC1106" s="216"/>
      <c r="BD1106" s="216"/>
      <c r="BE1106" s="216"/>
      <c r="BF1106" s="216"/>
      <c r="BG1106" s="216"/>
      <c r="BH1106" s="216"/>
      <c r="BI1106" s="216"/>
      <c r="BJ1106" s="216"/>
      <c r="BK1106" s="216"/>
      <c r="BL1106" s="216"/>
      <c r="BM1106" s="216"/>
      <c r="BN1106" s="216"/>
      <c r="BO1106" s="216"/>
      <c r="BP1106" s="216"/>
      <c r="BQ1106" s="216"/>
      <c r="BR1106" s="216"/>
      <c r="BS1106" s="216"/>
      <c r="BT1106" s="216"/>
      <c r="BU1106" s="216"/>
      <c r="BV1106" s="216"/>
      <c r="BW1106" s="216"/>
      <c r="BX1106" s="216"/>
      <c r="BY1106" s="216"/>
      <c r="BZ1106" s="216"/>
      <c r="CA1106" s="216"/>
      <c r="CB1106" s="216"/>
      <c r="CC1106" s="216"/>
      <c r="CD1106" s="216"/>
      <c r="CE1106" s="216"/>
      <c r="CF1106" s="216"/>
      <c r="CG1106" s="216"/>
      <c r="CH1106" s="216"/>
      <c r="CI1106" s="216"/>
      <c r="CJ1106" s="216"/>
      <c r="CK1106" s="216"/>
      <c r="CL1106" s="216"/>
      <c r="CM1106" s="216"/>
      <c r="CN1106" s="216"/>
      <c r="CO1106" s="216"/>
      <c r="CP1106" s="216"/>
      <c r="CQ1106" s="216"/>
      <c r="CR1106" s="216"/>
      <c r="CS1106" s="216"/>
      <c r="CT1106" s="216"/>
      <c r="CU1106" s="216"/>
      <c r="CV1106" s="216"/>
      <c r="CW1106" s="216"/>
      <c r="CX1106" s="216"/>
      <c r="CY1106" s="216"/>
      <c r="CZ1106" s="216"/>
      <c r="DA1106" s="216"/>
      <c r="DB1106" s="216"/>
      <c r="DC1106" s="216"/>
      <c r="DD1106" s="216"/>
      <c r="DE1106" s="216"/>
      <c r="DF1106" s="216"/>
      <c r="DG1106" s="216"/>
      <c r="DH1106" s="216"/>
      <c r="DI1106" s="216"/>
      <c r="DJ1106" s="216"/>
      <c r="DK1106" s="216"/>
    </row>
    <row r="1107" spans="1:115" s="50" customFormat="1" ht="24">
      <c r="A1107" s="232"/>
      <c r="C1107" s="212" t="s">
        <v>8132</v>
      </c>
      <c r="D1107" s="212" t="s">
        <v>8133</v>
      </c>
      <c r="E1107" s="212" t="s">
        <v>8128</v>
      </c>
      <c r="F1107" s="212" t="s">
        <v>8129</v>
      </c>
      <c r="G1107" s="219" t="s">
        <v>41</v>
      </c>
      <c r="H1107" s="277">
        <v>2434</v>
      </c>
      <c r="I1107" s="280">
        <v>0</v>
      </c>
      <c r="J1107" s="280">
        <v>0</v>
      </c>
      <c r="K1107" s="212"/>
      <c r="L1107" s="212"/>
      <c r="N1107" s="216"/>
      <c r="O1107" s="216"/>
      <c r="P1107" s="216"/>
      <c r="Q1107" s="216"/>
      <c r="R1107" s="216"/>
      <c r="S1107" s="216"/>
      <c r="T1107" s="216"/>
      <c r="U1107" s="216"/>
      <c r="V1107" s="216"/>
      <c r="W1107" s="216"/>
      <c r="X1107" s="216"/>
      <c r="Y1107" s="216"/>
      <c r="Z1107" s="216"/>
      <c r="AA1107" s="216"/>
      <c r="AB1107" s="216"/>
      <c r="AC1107" s="216"/>
      <c r="AD1107" s="216"/>
      <c r="AE1107" s="216"/>
      <c r="AF1107" s="216"/>
      <c r="AG1107" s="216"/>
      <c r="AH1107" s="216"/>
      <c r="AI1107" s="216"/>
      <c r="AJ1107" s="216"/>
      <c r="AK1107" s="216"/>
      <c r="AL1107" s="216"/>
      <c r="AM1107" s="216"/>
      <c r="AN1107" s="216"/>
      <c r="AO1107" s="216"/>
      <c r="AP1107" s="216"/>
      <c r="AQ1107" s="216"/>
      <c r="AR1107" s="216"/>
      <c r="AS1107" s="216"/>
      <c r="AT1107" s="216"/>
      <c r="AU1107" s="216"/>
      <c r="AV1107" s="216"/>
      <c r="AW1107" s="216"/>
      <c r="AX1107" s="216"/>
      <c r="AY1107" s="216"/>
      <c r="AZ1107" s="216"/>
      <c r="BA1107" s="216"/>
      <c r="BB1107" s="216"/>
      <c r="BC1107" s="216"/>
      <c r="BD1107" s="216"/>
      <c r="BE1107" s="216"/>
      <c r="BF1107" s="216"/>
      <c r="BG1107" s="216"/>
      <c r="BH1107" s="216"/>
      <c r="BI1107" s="216"/>
      <c r="BJ1107" s="216"/>
      <c r="BK1107" s="216"/>
      <c r="BL1107" s="216"/>
      <c r="BM1107" s="216"/>
      <c r="BN1107" s="216"/>
      <c r="BO1107" s="216"/>
      <c r="BP1107" s="216"/>
      <c r="BQ1107" s="216"/>
      <c r="BR1107" s="216"/>
      <c r="BS1107" s="216"/>
      <c r="BT1107" s="216"/>
      <c r="BU1107" s="216"/>
      <c r="BV1107" s="216"/>
      <c r="BW1107" s="216"/>
      <c r="BX1107" s="216"/>
      <c r="BY1107" s="216"/>
      <c r="BZ1107" s="216"/>
      <c r="CA1107" s="216"/>
      <c r="CB1107" s="216"/>
      <c r="CC1107" s="216"/>
      <c r="CD1107" s="216"/>
      <c r="CE1107" s="216"/>
      <c r="CF1107" s="216"/>
      <c r="CG1107" s="216"/>
      <c r="CH1107" s="216"/>
      <c r="CI1107" s="216"/>
      <c r="CJ1107" s="216"/>
      <c r="CK1107" s="216"/>
      <c r="CL1107" s="216"/>
      <c r="CM1107" s="216"/>
      <c r="CN1107" s="216"/>
      <c r="CO1107" s="216"/>
      <c r="CP1107" s="216"/>
      <c r="CQ1107" s="216"/>
      <c r="CR1107" s="216"/>
      <c r="CS1107" s="216"/>
      <c r="CT1107" s="216"/>
      <c r="CU1107" s="216"/>
      <c r="CV1107" s="216"/>
      <c r="CW1107" s="216"/>
      <c r="CX1107" s="216"/>
      <c r="CY1107" s="216"/>
      <c r="CZ1107" s="216"/>
      <c r="DA1107" s="216"/>
      <c r="DB1107" s="216"/>
      <c r="DC1107" s="216"/>
      <c r="DD1107" s="216"/>
      <c r="DE1107" s="216"/>
      <c r="DF1107" s="216"/>
      <c r="DG1107" s="216"/>
      <c r="DH1107" s="216"/>
      <c r="DI1107" s="216"/>
      <c r="DJ1107" s="216"/>
      <c r="DK1107" s="216"/>
    </row>
    <row r="1108" spans="1:115" s="50" customFormat="1" ht="24">
      <c r="A1108" s="232">
        <v>174</v>
      </c>
      <c r="C1108" s="212" t="s">
        <v>8134</v>
      </c>
      <c r="D1108" s="212" t="s">
        <v>8068</v>
      </c>
      <c r="E1108" s="212" t="s">
        <v>8135</v>
      </c>
      <c r="F1108" s="212" t="s">
        <v>8136</v>
      </c>
      <c r="G1108" s="213" t="s">
        <v>7572</v>
      </c>
      <c r="H1108" s="277">
        <v>7800</v>
      </c>
      <c r="I1108" s="280">
        <v>0</v>
      </c>
      <c r="J1108" s="280">
        <v>0</v>
      </c>
      <c r="K1108" s="207">
        <v>42428</v>
      </c>
      <c r="L1108" s="212" t="s">
        <v>8137</v>
      </c>
      <c r="N1108" s="216"/>
      <c r="O1108" s="216"/>
      <c r="P1108" s="216"/>
      <c r="Q1108" s="216"/>
      <c r="R1108" s="216"/>
      <c r="S1108" s="216"/>
      <c r="T1108" s="216"/>
      <c r="U1108" s="216"/>
      <c r="V1108" s="216"/>
      <c r="W1108" s="216"/>
      <c r="X1108" s="216"/>
      <c r="Y1108" s="216"/>
      <c r="Z1108" s="216"/>
      <c r="AA1108" s="216"/>
      <c r="AB1108" s="216"/>
      <c r="AC1108" s="216"/>
      <c r="AD1108" s="216"/>
      <c r="AE1108" s="216"/>
      <c r="AF1108" s="216"/>
      <c r="AG1108" s="216"/>
      <c r="AH1108" s="216"/>
      <c r="AI1108" s="216"/>
      <c r="AJ1108" s="216"/>
      <c r="AK1108" s="216"/>
      <c r="AL1108" s="216"/>
      <c r="AM1108" s="216"/>
      <c r="AN1108" s="216"/>
      <c r="AO1108" s="216"/>
      <c r="AP1108" s="216"/>
      <c r="AQ1108" s="216"/>
      <c r="AR1108" s="216"/>
      <c r="AS1108" s="216"/>
      <c r="AT1108" s="216"/>
      <c r="AU1108" s="216"/>
      <c r="AV1108" s="216"/>
      <c r="AW1108" s="216"/>
      <c r="AX1108" s="216"/>
      <c r="AY1108" s="216"/>
      <c r="AZ1108" s="216"/>
      <c r="BA1108" s="216"/>
      <c r="BB1108" s="216"/>
      <c r="BC1108" s="216"/>
      <c r="BD1108" s="216"/>
      <c r="BE1108" s="216"/>
      <c r="BF1108" s="216"/>
      <c r="BG1108" s="216"/>
      <c r="BH1108" s="216"/>
      <c r="BI1108" s="216"/>
      <c r="BJ1108" s="216"/>
      <c r="BK1108" s="216"/>
      <c r="BL1108" s="216"/>
      <c r="BM1108" s="216"/>
      <c r="BN1108" s="216"/>
      <c r="BO1108" s="216"/>
      <c r="BP1108" s="216"/>
      <c r="BQ1108" s="216"/>
      <c r="BR1108" s="216"/>
      <c r="BS1108" s="216"/>
      <c r="BT1108" s="216"/>
      <c r="BU1108" s="216"/>
      <c r="BV1108" s="216"/>
      <c r="BW1108" s="216"/>
      <c r="BX1108" s="216"/>
      <c r="BY1108" s="216"/>
      <c r="BZ1108" s="216"/>
      <c r="CA1108" s="216"/>
      <c r="CB1108" s="216"/>
      <c r="CC1108" s="216"/>
      <c r="CD1108" s="216"/>
      <c r="CE1108" s="216"/>
      <c r="CF1108" s="216"/>
      <c r="CG1108" s="216"/>
      <c r="CH1108" s="216"/>
      <c r="CI1108" s="216"/>
      <c r="CJ1108" s="216"/>
      <c r="CK1108" s="216"/>
      <c r="CL1108" s="216"/>
      <c r="CM1108" s="216"/>
      <c r="CN1108" s="216"/>
      <c r="CO1108" s="216"/>
      <c r="CP1108" s="216"/>
      <c r="CQ1108" s="216"/>
      <c r="CR1108" s="216"/>
      <c r="CS1108" s="216"/>
      <c r="CT1108" s="216"/>
      <c r="CU1108" s="216"/>
      <c r="CV1108" s="216"/>
      <c r="CW1108" s="216"/>
      <c r="CX1108" s="216"/>
      <c r="CY1108" s="216"/>
      <c r="CZ1108" s="216"/>
      <c r="DA1108" s="216"/>
      <c r="DB1108" s="216"/>
      <c r="DC1108" s="216"/>
      <c r="DD1108" s="216"/>
      <c r="DE1108" s="216"/>
      <c r="DF1108" s="216"/>
      <c r="DG1108" s="216"/>
      <c r="DH1108" s="216"/>
      <c r="DI1108" s="216"/>
      <c r="DJ1108" s="216"/>
      <c r="DK1108" s="216"/>
    </row>
    <row r="1109" spans="1:115" s="50" customFormat="1" ht="24">
      <c r="A1109" s="232">
        <v>175</v>
      </c>
      <c r="C1109" s="212" t="s">
        <v>8138</v>
      </c>
      <c r="D1109" s="212" t="s">
        <v>8068</v>
      </c>
      <c r="E1109" s="212" t="s">
        <v>8139</v>
      </c>
      <c r="F1109" s="212" t="s">
        <v>8140</v>
      </c>
      <c r="G1109" s="219" t="s">
        <v>41</v>
      </c>
      <c r="H1109" s="277">
        <v>620</v>
      </c>
      <c r="I1109" s="280">
        <v>0</v>
      </c>
      <c r="J1109" s="280">
        <v>0</v>
      </c>
      <c r="K1109" s="207">
        <v>42537</v>
      </c>
      <c r="L1109" s="212" t="s">
        <v>8141</v>
      </c>
      <c r="N1109" s="216"/>
      <c r="O1109" s="216"/>
      <c r="P1109" s="216"/>
      <c r="Q1109" s="216"/>
      <c r="R1109" s="216"/>
      <c r="S1109" s="216"/>
      <c r="T1109" s="216"/>
      <c r="U1109" s="216"/>
      <c r="V1109" s="216"/>
      <c r="W1109" s="216"/>
      <c r="X1109" s="216"/>
      <c r="Y1109" s="216"/>
      <c r="Z1109" s="216"/>
      <c r="AA1109" s="216"/>
      <c r="AB1109" s="216"/>
      <c r="AC1109" s="216"/>
      <c r="AD1109" s="216"/>
      <c r="AE1109" s="216"/>
      <c r="AF1109" s="216"/>
      <c r="AG1109" s="216"/>
      <c r="AH1109" s="216"/>
      <c r="AI1109" s="216"/>
      <c r="AJ1109" s="216"/>
      <c r="AK1109" s="216"/>
      <c r="AL1109" s="216"/>
      <c r="AM1109" s="216"/>
      <c r="AN1109" s="216"/>
      <c r="AO1109" s="216"/>
      <c r="AP1109" s="216"/>
      <c r="AQ1109" s="216"/>
      <c r="AR1109" s="216"/>
      <c r="AS1109" s="216"/>
      <c r="AT1109" s="216"/>
      <c r="AU1109" s="216"/>
      <c r="AV1109" s="216"/>
      <c r="AW1109" s="216"/>
      <c r="AX1109" s="216"/>
      <c r="AY1109" s="216"/>
      <c r="AZ1109" s="216"/>
      <c r="BA1109" s="216"/>
      <c r="BB1109" s="216"/>
      <c r="BC1109" s="216"/>
      <c r="BD1109" s="216"/>
      <c r="BE1109" s="216"/>
      <c r="BF1109" s="216"/>
      <c r="BG1109" s="216"/>
      <c r="BH1109" s="216"/>
      <c r="BI1109" s="216"/>
      <c r="BJ1109" s="216"/>
      <c r="BK1109" s="216"/>
      <c r="BL1109" s="216"/>
      <c r="BM1109" s="216"/>
      <c r="BN1109" s="216"/>
      <c r="BO1109" s="216"/>
      <c r="BP1109" s="216"/>
      <c r="BQ1109" s="216"/>
      <c r="BR1109" s="216"/>
      <c r="BS1109" s="216"/>
      <c r="BT1109" s="216"/>
      <c r="BU1109" s="216"/>
      <c r="BV1109" s="216"/>
      <c r="BW1109" s="216"/>
      <c r="BX1109" s="216"/>
      <c r="BY1109" s="216"/>
      <c r="BZ1109" s="216"/>
      <c r="CA1109" s="216"/>
      <c r="CB1109" s="216"/>
      <c r="CC1109" s="216"/>
      <c r="CD1109" s="216"/>
      <c r="CE1109" s="216"/>
      <c r="CF1109" s="216"/>
      <c r="CG1109" s="216"/>
      <c r="CH1109" s="216"/>
      <c r="CI1109" s="216"/>
      <c r="CJ1109" s="216"/>
      <c r="CK1109" s="216"/>
      <c r="CL1109" s="216"/>
      <c r="CM1109" s="216"/>
      <c r="CN1109" s="216"/>
      <c r="CO1109" s="216"/>
      <c r="CP1109" s="216"/>
      <c r="CQ1109" s="216"/>
      <c r="CR1109" s="216"/>
      <c r="CS1109" s="216"/>
      <c r="CT1109" s="216"/>
      <c r="CU1109" s="216"/>
      <c r="CV1109" s="216"/>
      <c r="CW1109" s="216"/>
      <c r="CX1109" s="216"/>
      <c r="CY1109" s="216"/>
      <c r="CZ1109" s="216"/>
      <c r="DA1109" s="216"/>
      <c r="DB1109" s="216"/>
      <c r="DC1109" s="216"/>
      <c r="DD1109" s="216"/>
      <c r="DE1109" s="216"/>
      <c r="DF1109" s="216"/>
      <c r="DG1109" s="216"/>
      <c r="DH1109" s="216"/>
      <c r="DI1109" s="216"/>
      <c r="DJ1109" s="216"/>
      <c r="DK1109" s="216"/>
    </row>
    <row r="1110" spans="1:115" s="50" customFormat="1" ht="24">
      <c r="A1110" s="232"/>
      <c r="C1110" s="212" t="s">
        <v>8142</v>
      </c>
      <c r="D1110" s="212" t="s">
        <v>8068</v>
      </c>
      <c r="E1110" s="212" t="s">
        <v>8139</v>
      </c>
      <c r="F1110" s="212" t="s">
        <v>8140</v>
      </c>
      <c r="G1110" s="219" t="s">
        <v>41</v>
      </c>
      <c r="H1110" s="277">
        <v>1500</v>
      </c>
      <c r="I1110" s="280">
        <v>0</v>
      </c>
      <c r="J1110" s="280">
        <v>0</v>
      </c>
      <c r="K1110" s="207">
        <v>42537</v>
      </c>
      <c r="L1110" s="212" t="s">
        <v>8143</v>
      </c>
      <c r="N1110" s="216"/>
      <c r="O1110" s="216"/>
      <c r="P1110" s="216"/>
      <c r="Q1110" s="216"/>
      <c r="R1110" s="216"/>
      <c r="S1110" s="216"/>
      <c r="T1110" s="216"/>
      <c r="U1110" s="216"/>
      <c r="V1110" s="216"/>
      <c r="W1110" s="216"/>
      <c r="X1110" s="216"/>
      <c r="Y1110" s="216"/>
      <c r="Z1110" s="216"/>
      <c r="AA1110" s="216"/>
      <c r="AB1110" s="216"/>
      <c r="AC1110" s="216"/>
      <c r="AD1110" s="216"/>
      <c r="AE1110" s="216"/>
      <c r="AF1110" s="216"/>
      <c r="AG1110" s="216"/>
      <c r="AH1110" s="216"/>
      <c r="AI1110" s="216"/>
      <c r="AJ1110" s="216"/>
      <c r="AK1110" s="216"/>
      <c r="AL1110" s="216"/>
      <c r="AM1110" s="216"/>
      <c r="AN1110" s="216"/>
      <c r="AO1110" s="216"/>
      <c r="AP1110" s="216"/>
      <c r="AQ1110" s="216"/>
      <c r="AR1110" s="216"/>
      <c r="AS1110" s="216"/>
      <c r="AT1110" s="216"/>
      <c r="AU1110" s="216"/>
      <c r="AV1110" s="216"/>
      <c r="AW1110" s="216"/>
      <c r="AX1110" s="216"/>
      <c r="AY1110" s="216"/>
      <c r="AZ1110" s="216"/>
      <c r="BA1110" s="216"/>
      <c r="BB1110" s="216"/>
      <c r="BC1110" s="216"/>
      <c r="BD1110" s="216"/>
      <c r="BE1110" s="216"/>
      <c r="BF1110" s="216"/>
      <c r="BG1110" s="216"/>
      <c r="BH1110" s="216"/>
      <c r="BI1110" s="216"/>
      <c r="BJ1110" s="216"/>
      <c r="BK1110" s="216"/>
      <c r="BL1110" s="216"/>
      <c r="BM1110" s="216"/>
      <c r="BN1110" s="216"/>
      <c r="BO1110" s="216"/>
      <c r="BP1110" s="216"/>
      <c r="BQ1110" s="216"/>
      <c r="BR1110" s="216"/>
      <c r="BS1110" s="216"/>
      <c r="BT1110" s="216"/>
      <c r="BU1110" s="216"/>
      <c r="BV1110" s="216"/>
      <c r="BW1110" s="216"/>
      <c r="BX1110" s="216"/>
      <c r="BY1110" s="216"/>
      <c r="BZ1110" s="216"/>
      <c r="CA1110" s="216"/>
      <c r="CB1110" s="216"/>
      <c r="CC1110" s="216"/>
      <c r="CD1110" s="216"/>
      <c r="CE1110" s="216"/>
      <c r="CF1110" s="216"/>
      <c r="CG1110" s="216"/>
      <c r="CH1110" s="216"/>
      <c r="CI1110" s="216"/>
      <c r="CJ1110" s="216"/>
      <c r="CK1110" s="216"/>
      <c r="CL1110" s="216"/>
      <c r="CM1110" s="216"/>
      <c r="CN1110" s="216"/>
      <c r="CO1110" s="216"/>
      <c r="CP1110" s="216"/>
      <c r="CQ1110" s="216"/>
      <c r="CR1110" s="216"/>
      <c r="CS1110" s="216"/>
      <c r="CT1110" s="216"/>
      <c r="CU1110" s="216"/>
      <c r="CV1110" s="216"/>
      <c r="CW1110" s="216"/>
      <c r="CX1110" s="216"/>
      <c r="CY1110" s="216"/>
      <c r="CZ1110" s="216"/>
      <c r="DA1110" s="216"/>
      <c r="DB1110" s="216"/>
      <c r="DC1110" s="216"/>
      <c r="DD1110" s="216"/>
      <c r="DE1110" s="216"/>
      <c r="DF1110" s="216"/>
      <c r="DG1110" s="216"/>
      <c r="DH1110" s="216"/>
      <c r="DI1110" s="216"/>
      <c r="DJ1110" s="216"/>
      <c r="DK1110" s="216"/>
    </row>
    <row r="1111" spans="1:115" s="50" customFormat="1" ht="24">
      <c r="A1111" s="232">
        <v>176</v>
      </c>
      <c r="C1111" s="212" t="s">
        <v>8144</v>
      </c>
      <c r="D1111" s="212" t="s">
        <v>8145</v>
      </c>
      <c r="E1111" s="212" t="s">
        <v>8146</v>
      </c>
      <c r="F1111" s="212" t="s">
        <v>8147</v>
      </c>
      <c r="G1111" s="219" t="s">
        <v>41</v>
      </c>
      <c r="H1111" s="277">
        <v>200</v>
      </c>
      <c r="I1111" s="280">
        <v>0</v>
      </c>
      <c r="J1111" s="280">
        <v>0</v>
      </c>
      <c r="K1111" s="207">
        <v>42428</v>
      </c>
      <c r="L1111" s="212" t="s">
        <v>8148</v>
      </c>
      <c r="N1111" s="216"/>
      <c r="O1111" s="216"/>
      <c r="P1111" s="216"/>
      <c r="Q1111" s="216"/>
      <c r="R1111" s="216"/>
      <c r="S1111" s="216"/>
      <c r="T1111" s="216"/>
      <c r="U1111" s="216"/>
      <c r="V1111" s="216"/>
      <c r="W1111" s="216"/>
      <c r="X1111" s="216"/>
      <c r="Y1111" s="216"/>
      <c r="Z1111" s="216"/>
      <c r="AA1111" s="216"/>
      <c r="AB1111" s="216"/>
      <c r="AC1111" s="216"/>
      <c r="AD1111" s="216"/>
      <c r="AE1111" s="216"/>
      <c r="AF1111" s="216"/>
      <c r="AG1111" s="216"/>
      <c r="AH1111" s="216"/>
      <c r="AI1111" s="216"/>
      <c r="AJ1111" s="216"/>
      <c r="AK1111" s="216"/>
      <c r="AL1111" s="216"/>
      <c r="AM1111" s="216"/>
      <c r="AN1111" s="216"/>
      <c r="AO1111" s="216"/>
      <c r="AP1111" s="216"/>
      <c r="AQ1111" s="216"/>
      <c r="AR1111" s="216"/>
      <c r="AS1111" s="216"/>
      <c r="AT1111" s="216"/>
      <c r="AU1111" s="216"/>
      <c r="AV1111" s="216"/>
      <c r="AW1111" s="216"/>
      <c r="AX1111" s="216"/>
      <c r="AY1111" s="216"/>
      <c r="AZ1111" s="216"/>
      <c r="BA1111" s="216"/>
      <c r="BB1111" s="216"/>
      <c r="BC1111" s="216"/>
      <c r="BD1111" s="216"/>
      <c r="BE1111" s="216"/>
      <c r="BF1111" s="216"/>
      <c r="BG1111" s="216"/>
      <c r="BH1111" s="216"/>
      <c r="BI1111" s="216"/>
      <c r="BJ1111" s="216"/>
      <c r="BK1111" s="216"/>
      <c r="BL1111" s="216"/>
      <c r="BM1111" s="216"/>
      <c r="BN1111" s="216"/>
      <c r="BO1111" s="216"/>
      <c r="BP1111" s="216"/>
      <c r="BQ1111" s="216"/>
      <c r="BR1111" s="216"/>
      <c r="BS1111" s="216"/>
      <c r="BT1111" s="216"/>
      <c r="BU1111" s="216"/>
      <c r="BV1111" s="216"/>
      <c r="BW1111" s="216"/>
      <c r="BX1111" s="216"/>
      <c r="BY1111" s="216"/>
      <c r="BZ1111" s="216"/>
      <c r="CA1111" s="216"/>
      <c r="CB1111" s="216"/>
      <c r="CC1111" s="216"/>
      <c r="CD1111" s="216"/>
      <c r="CE1111" s="216"/>
      <c r="CF1111" s="216"/>
      <c r="CG1111" s="216"/>
      <c r="CH1111" s="216"/>
      <c r="CI1111" s="216"/>
      <c r="CJ1111" s="216"/>
      <c r="CK1111" s="216"/>
      <c r="CL1111" s="216"/>
      <c r="CM1111" s="216"/>
      <c r="CN1111" s="216"/>
      <c r="CO1111" s="216"/>
      <c r="CP1111" s="216"/>
      <c r="CQ1111" s="216"/>
      <c r="CR1111" s="216"/>
      <c r="CS1111" s="216"/>
      <c r="CT1111" s="216"/>
      <c r="CU1111" s="216"/>
      <c r="CV1111" s="216"/>
      <c r="CW1111" s="216"/>
      <c r="CX1111" s="216"/>
      <c r="CY1111" s="216"/>
      <c r="CZ1111" s="216"/>
      <c r="DA1111" s="216"/>
      <c r="DB1111" s="216"/>
      <c r="DC1111" s="216"/>
      <c r="DD1111" s="216"/>
      <c r="DE1111" s="216"/>
      <c r="DF1111" s="216"/>
      <c r="DG1111" s="216"/>
      <c r="DH1111" s="216"/>
      <c r="DI1111" s="216"/>
      <c r="DJ1111" s="216"/>
      <c r="DK1111" s="216"/>
    </row>
    <row r="1112" spans="1:115" s="50" customFormat="1" ht="24">
      <c r="A1112" s="232">
        <v>177</v>
      </c>
      <c r="C1112" s="212" t="s">
        <v>8087</v>
      </c>
      <c r="D1112" s="212" t="s">
        <v>8068</v>
      </c>
      <c r="E1112" s="212" t="s">
        <v>8088</v>
      </c>
      <c r="F1112" s="212" t="s">
        <v>8149</v>
      </c>
      <c r="G1112" s="213" t="s">
        <v>8150</v>
      </c>
      <c r="H1112" s="277">
        <v>34000</v>
      </c>
      <c r="I1112" s="280">
        <v>0</v>
      </c>
      <c r="J1112" s="280">
        <v>0</v>
      </c>
      <c r="K1112" s="207">
        <v>42428</v>
      </c>
      <c r="L1112" s="212" t="s">
        <v>8151</v>
      </c>
      <c r="N1112" s="216"/>
      <c r="O1112" s="216"/>
      <c r="P1112" s="216"/>
      <c r="Q1112" s="216"/>
      <c r="R1112" s="216"/>
      <c r="S1112" s="216"/>
      <c r="T1112" s="216"/>
      <c r="U1112" s="216"/>
      <c r="V1112" s="216"/>
      <c r="W1112" s="216"/>
      <c r="X1112" s="216"/>
      <c r="Y1112" s="216"/>
      <c r="Z1112" s="216"/>
      <c r="AA1112" s="216"/>
      <c r="AB1112" s="216"/>
      <c r="AC1112" s="216"/>
      <c r="AD1112" s="216"/>
      <c r="AE1112" s="216"/>
      <c r="AF1112" s="216"/>
      <c r="AG1112" s="216"/>
      <c r="AH1112" s="216"/>
      <c r="AI1112" s="216"/>
      <c r="AJ1112" s="216"/>
      <c r="AK1112" s="216"/>
      <c r="AL1112" s="216"/>
      <c r="AM1112" s="216"/>
      <c r="AN1112" s="216"/>
      <c r="AO1112" s="216"/>
      <c r="AP1112" s="216"/>
      <c r="AQ1112" s="216"/>
      <c r="AR1112" s="216"/>
      <c r="AS1112" s="216"/>
      <c r="AT1112" s="216"/>
      <c r="AU1112" s="216"/>
      <c r="AV1112" s="216"/>
      <c r="AW1112" s="216"/>
      <c r="AX1112" s="216"/>
      <c r="AY1112" s="216"/>
      <c r="AZ1112" s="216"/>
      <c r="BA1112" s="216"/>
      <c r="BB1112" s="216"/>
      <c r="BC1112" s="216"/>
      <c r="BD1112" s="216"/>
      <c r="BE1112" s="216"/>
      <c r="BF1112" s="216"/>
      <c r="BG1112" s="216"/>
      <c r="BH1112" s="216"/>
      <c r="BI1112" s="216"/>
      <c r="BJ1112" s="216"/>
      <c r="BK1112" s="216"/>
      <c r="BL1112" s="216"/>
      <c r="BM1112" s="216"/>
      <c r="BN1112" s="216"/>
      <c r="BO1112" s="216"/>
      <c r="BP1112" s="216"/>
      <c r="BQ1112" s="216"/>
      <c r="BR1112" s="216"/>
      <c r="BS1112" s="216"/>
      <c r="BT1112" s="216"/>
      <c r="BU1112" s="216"/>
      <c r="BV1112" s="216"/>
      <c r="BW1112" s="216"/>
      <c r="BX1112" s="216"/>
      <c r="BY1112" s="216"/>
      <c r="BZ1112" s="216"/>
      <c r="CA1112" s="216"/>
      <c r="CB1112" s="216"/>
      <c r="CC1112" s="216"/>
      <c r="CD1112" s="216"/>
      <c r="CE1112" s="216"/>
      <c r="CF1112" s="216"/>
      <c r="CG1112" s="216"/>
      <c r="CH1112" s="216"/>
      <c r="CI1112" s="216"/>
      <c r="CJ1112" s="216"/>
      <c r="CK1112" s="216"/>
      <c r="CL1112" s="216"/>
      <c r="CM1112" s="216"/>
      <c r="CN1112" s="216"/>
      <c r="CO1112" s="216"/>
      <c r="CP1112" s="216"/>
      <c r="CQ1112" s="216"/>
      <c r="CR1112" s="216"/>
      <c r="CS1112" s="216"/>
      <c r="CT1112" s="216"/>
      <c r="CU1112" s="216"/>
      <c r="CV1112" s="216"/>
      <c r="CW1112" s="216"/>
      <c r="CX1112" s="216"/>
      <c r="CY1112" s="216"/>
      <c r="CZ1112" s="216"/>
      <c r="DA1112" s="216"/>
      <c r="DB1112" s="216"/>
      <c r="DC1112" s="216"/>
      <c r="DD1112" s="216"/>
      <c r="DE1112" s="216"/>
      <c r="DF1112" s="216"/>
      <c r="DG1112" s="216"/>
      <c r="DH1112" s="216"/>
      <c r="DI1112" s="216"/>
      <c r="DJ1112" s="216"/>
      <c r="DK1112" s="216"/>
    </row>
    <row r="1113" spans="1:115" s="50" customFormat="1" ht="24">
      <c r="A1113" s="232">
        <v>178</v>
      </c>
      <c r="C1113" s="212" t="s">
        <v>8080</v>
      </c>
      <c r="D1113" s="212" t="s">
        <v>8050</v>
      </c>
      <c r="E1113" s="212" t="s">
        <v>8084</v>
      </c>
      <c r="F1113" s="212" t="s">
        <v>8152</v>
      </c>
      <c r="G1113" s="213" t="s">
        <v>8153</v>
      </c>
      <c r="H1113" s="277">
        <v>46000</v>
      </c>
      <c r="I1113" s="280">
        <v>0</v>
      </c>
      <c r="J1113" s="280">
        <v>0</v>
      </c>
      <c r="K1113" s="207">
        <v>42501</v>
      </c>
      <c r="L1113" s="212" t="s">
        <v>8154</v>
      </c>
      <c r="N1113" s="216"/>
      <c r="O1113" s="216"/>
      <c r="P1113" s="216"/>
      <c r="Q1113" s="216"/>
      <c r="R1113" s="216"/>
      <c r="S1113" s="216"/>
      <c r="T1113" s="216"/>
      <c r="U1113" s="216"/>
      <c r="V1113" s="216"/>
      <c r="W1113" s="216"/>
      <c r="X1113" s="216"/>
      <c r="Y1113" s="216"/>
      <c r="Z1113" s="216"/>
      <c r="AA1113" s="216"/>
      <c r="AB1113" s="216"/>
      <c r="AC1113" s="216"/>
      <c r="AD1113" s="216"/>
      <c r="AE1113" s="216"/>
      <c r="AF1113" s="216"/>
      <c r="AG1113" s="216"/>
      <c r="AH1113" s="216"/>
      <c r="AI1113" s="216"/>
      <c r="AJ1113" s="216"/>
      <c r="AK1113" s="216"/>
      <c r="AL1113" s="216"/>
      <c r="AM1113" s="216"/>
      <c r="AN1113" s="216"/>
      <c r="AO1113" s="216"/>
      <c r="AP1113" s="216"/>
      <c r="AQ1113" s="216"/>
      <c r="AR1113" s="216"/>
      <c r="AS1113" s="216"/>
      <c r="AT1113" s="216"/>
      <c r="AU1113" s="216"/>
      <c r="AV1113" s="216"/>
      <c r="AW1113" s="216"/>
      <c r="AX1113" s="216"/>
      <c r="AY1113" s="216"/>
      <c r="AZ1113" s="216"/>
      <c r="BA1113" s="216"/>
      <c r="BB1113" s="216"/>
      <c r="BC1113" s="216"/>
      <c r="BD1113" s="216"/>
      <c r="BE1113" s="216"/>
      <c r="BF1113" s="216"/>
      <c r="BG1113" s="216"/>
      <c r="BH1113" s="216"/>
      <c r="BI1113" s="216"/>
      <c r="BJ1113" s="216"/>
      <c r="BK1113" s="216"/>
      <c r="BL1113" s="216"/>
      <c r="BM1113" s="216"/>
      <c r="BN1113" s="216"/>
      <c r="BO1113" s="216"/>
      <c r="BP1113" s="216"/>
      <c r="BQ1113" s="216"/>
      <c r="BR1113" s="216"/>
      <c r="BS1113" s="216"/>
      <c r="BT1113" s="216"/>
      <c r="BU1113" s="216"/>
      <c r="BV1113" s="216"/>
      <c r="BW1113" s="216"/>
      <c r="BX1113" s="216"/>
      <c r="BY1113" s="216"/>
      <c r="BZ1113" s="216"/>
      <c r="CA1113" s="216"/>
      <c r="CB1113" s="216"/>
      <c r="CC1113" s="216"/>
      <c r="CD1113" s="216"/>
      <c r="CE1113" s="216"/>
      <c r="CF1113" s="216"/>
      <c r="CG1113" s="216"/>
      <c r="CH1113" s="216"/>
      <c r="CI1113" s="216"/>
      <c r="CJ1113" s="216"/>
      <c r="CK1113" s="216"/>
      <c r="CL1113" s="216"/>
      <c r="CM1113" s="216"/>
      <c r="CN1113" s="216"/>
      <c r="CO1113" s="216"/>
      <c r="CP1113" s="216"/>
      <c r="CQ1113" s="216"/>
      <c r="CR1113" s="216"/>
      <c r="CS1113" s="216"/>
      <c r="CT1113" s="216"/>
      <c r="CU1113" s="216"/>
      <c r="CV1113" s="216"/>
      <c r="CW1113" s="216"/>
      <c r="CX1113" s="216"/>
      <c r="CY1113" s="216"/>
      <c r="CZ1113" s="216"/>
      <c r="DA1113" s="216"/>
      <c r="DB1113" s="216"/>
      <c r="DC1113" s="216"/>
      <c r="DD1113" s="216"/>
      <c r="DE1113" s="216"/>
      <c r="DF1113" s="216"/>
      <c r="DG1113" s="216"/>
      <c r="DH1113" s="216"/>
      <c r="DI1113" s="216"/>
      <c r="DJ1113" s="216"/>
      <c r="DK1113" s="216"/>
    </row>
    <row r="1114" spans="1:115" s="50" customFormat="1" ht="25.5">
      <c r="A1114" s="232">
        <v>179</v>
      </c>
      <c r="C1114" s="13" t="s">
        <v>8155</v>
      </c>
      <c r="D1114" s="13" t="s">
        <v>8145</v>
      </c>
      <c r="E1114" s="13" t="s">
        <v>8156</v>
      </c>
      <c r="F1114" s="13" t="s">
        <v>8157</v>
      </c>
      <c r="G1114" s="12" t="s">
        <v>41</v>
      </c>
      <c r="H1114" s="277">
        <v>4498</v>
      </c>
      <c r="I1114" s="278">
        <v>0</v>
      </c>
      <c r="J1114" s="278">
        <v>0</v>
      </c>
      <c r="K1114" s="99">
        <v>42300</v>
      </c>
      <c r="L1114" s="13" t="s">
        <v>8158</v>
      </c>
      <c r="N1114" s="216"/>
      <c r="O1114" s="216"/>
      <c r="P1114" s="216"/>
      <c r="Q1114" s="216"/>
      <c r="R1114" s="216"/>
      <c r="S1114" s="216"/>
      <c r="T1114" s="216"/>
      <c r="U1114" s="216"/>
      <c r="V1114" s="216"/>
      <c r="W1114" s="216"/>
      <c r="X1114" s="216"/>
      <c r="Y1114" s="216"/>
      <c r="Z1114" s="216"/>
      <c r="AA1114" s="216"/>
      <c r="AB1114" s="216"/>
      <c r="AC1114" s="216"/>
      <c r="AD1114" s="216"/>
      <c r="AE1114" s="216"/>
      <c r="AF1114" s="216"/>
      <c r="AG1114" s="216"/>
      <c r="AH1114" s="216"/>
      <c r="AI1114" s="216"/>
      <c r="AJ1114" s="216"/>
      <c r="AK1114" s="216"/>
      <c r="AL1114" s="216"/>
      <c r="AM1114" s="216"/>
      <c r="AN1114" s="216"/>
      <c r="AO1114" s="216"/>
      <c r="AP1114" s="216"/>
      <c r="AQ1114" s="216"/>
      <c r="AR1114" s="216"/>
      <c r="AS1114" s="216"/>
      <c r="AT1114" s="216"/>
      <c r="AU1114" s="216"/>
      <c r="AV1114" s="216"/>
      <c r="AW1114" s="216"/>
      <c r="AX1114" s="216"/>
      <c r="AY1114" s="216"/>
      <c r="AZ1114" s="216"/>
      <c r="BA1114" s="216"/>
      <c r="BB1114" s="216"/>
      <c r="BC1114" s="216"/>
      <c r="BD1114" s="216"/>
      <c r="BE1114" s="216"/>
      <c r="BF1114" s="216"/>
      <c r="BG1114" s="216"/>
      <c r="BH1114" s="216"/>
      <c r="BI1114" s="216"/>
      <c r="BJ1114" s="216"/>
      <c r="BK1114" s="216"/>
      <c r="BL1114" s="216"/>
      <c r="BM1114" s="216"/>
      <c r="BN1114" s="216"/>
      <c r="BO1114" s="216"/>
      <c r="BP1114" s="216"/>
      <c r="BQ1114" s="216"/>
      <c r="BR1114" s="216"/>
      <c r="BS1114" s="216"/>
      <c r="BT1114" s="216"/>
      <c r="BU1114" s="216"/>
      <c r="BV1114" s="216"/>
      <c r="BW1114" s="216"/>
      <c r="BX1114" s="216"/>
      <c r="BY1114" s="216"/>
      <c r="BZ1114" s="216"/>
      <c r="CA1114" s="216"/>
      <c r="CB1114" s="216"/>
      <c r="CC1114" s="216"/>
      <c r="CD1114" s="216"/>
      <c r="CE1114" s="216"/>
      <c r="CF1114" s="216"/>
      <c r="CG1114" s="216"/>
      <c r="CH1114" s="216"/>
      <c r="CI1114" s="216"/>
      <c r="CJ1114" s="216"/>
      <c r="CK1114" s="216"/>
      <c r="CL1114" s="216"/>
      <c r="CM1114" s="216"/>
      <c r="CN1114" s="216"/>
      <c r="CO1114" s="216"/>
      <c r="CP1114" s="216"/>
      <c r="CQ1114" s="216"/>
      <c r="CR1114" s="216"/>
      <c r="CS1114" s="216"/>
      <c r="CT1114" s="216"/>
      <c r="CU1114" s="216"/>
      <c r="CV1114" s="216"/>
      <c r="CW1114" s="216"/>
      <c r="CX1114" s="216"/>
      <c r="CY1114" s="216"/>
      <c r="CZ1114" s="216"/>
      <c r="DA1114" s="216"/>
      <c r="DB1114" s="216"/>
      <c r="DC1114" s="216"/>
      <c r="DD1114" s="216"/>
      <c r="DE1114" s="216"/>
      <c r="DF1114" s="216"/>
      <c r="DG1114" s="216"/>
      <c r="DH1114" s="216"/>
      <c r="DI1114" s="216"/>
      <c r="DJ1114" s="216"/>
      <c r="DK1114" s="216"/>
    </row>
    <row r="1115" spans="1:115" s="50" customFormat="1" ht="25.5">
      <c r="A1115" s="232"/>
      <c r="C1115" s="13" t="s">
        <v>8159</v>
      </c>
      <c r="D1115" s="13" t="s">
        <v>8145</v>
      </c>
      <c r="E1115" s="13" t="s">
        <v>8156</v>
      </c>
      <c r="F1115" s="13" t="s">
        <v>8157</v>
      </c>
      <c r="G1115" s="12" t="s">
        <v>41</v>
      </c>
      <c r="H1115" s="277">
        <v>4498</v>
      </c>
      <c r="I1115" s="278">
        <v>0</v>
      </c>
      <c r="J1115" s="278">
        <v>0</v>
      </c>
      <c r="K1115" s="99">
        <v>42300</v>
      </c>
      <c r="L1115" s="13" t="s">
        <v>8160</v>
      </c>
      <c r="N1115" s="216"/>
      <c r="O1115" s="216"/>
      <c r="P1115" s="216"/>
      <c r="Q1115" s="216"/>
      <c r="R1115" s="216"/>
      <c r="S1115" s="216"/>
      <c r="T1115" s="216"/>
      <c r="U1115" s="216"/>
      <c r="V1115" s="216"/>
      <c r="W1115" s="216"/>
      <c r="X1115" s="216"/>
      <c r="Y1115" s="216"/>
      <c r="Z1115" s="216"/>
      <c r="AA1115" s="216"/>
      <c r="AB1115" s="216"/>
      <c r="AC1115" s="216"/>
      <c r="AD1115" s="216"/>
      <c r="AE1115" s="216"/>
      <c r="AF1115" s="216"/>
      <c r="AG1115" s="216"/>
      <c r="AH1115" s="216"/>
      <c r="AI1115" s="216"/>
      <c r="AJ1115" s="216"/>
      <c r="AK1115" s="216"/>
      <c r="AL1115" s="216"/>
      <c r="AM1115" s="216"/>
      <c r="AN1115" s="216"/>
      <c r="AO1115" s="216"/>
      <c r="AP1115" s="216"/>
      <c r="AQ1115" s="216"/>
      <c r="AR1115" s="216"/>
      <c r="AS1115" s="216"/>
      <c r="AT1115" s="216"/>
      <c r="AU1115" s="216"/>
      <c r="AV1115" s="216"/>
      <c r="AW1115" s="216"/>
      <c r="AX1115" s="216"/>
      <c r="AY1115" s="216"/>
      <c r="AZ1115" s="216"/>
      <c r="BA1115" s="216"/>
      <c r="BB1115" s="216"/>
      <c r="BC1115" s="216"/>
      <c r="BD1115" s="216"/>
      <c r="BE1115" s="216"/>
      <c r="BF1115" s="216"/>
      <c r="BG1115" s="216"/>
      <c r="BH1115" s="216"/>
      <c r="BI1115" s="216"/>
      <c r="BJ1115" s="216"/>
      <c r="BK1115" s="216"/>
      <c r="BL1115" s="216"/>
      <c r="BM1115" s="216"/>
      <c r="BN1115" s="216"/>
      <c r="BO1115" s="216"/>
      <c r="BP1115" s="216"/>
      <c r="BQ1115" s="216"/>
      <c r="BR1115" s="216"/>
      <c r="BS1115" s="216"/>
      <c r="BT1115" s="216"/>
      <c r="BU1115" s="216"/>
      <c r="BV1115" s="216"/>
      <c r="BW1115" s="216"/>
      <c r="BX1115" s="216"/>
      <c r="BY1115" s="216"/>
      <c r="BZ1115" s="216"/>
      <c r="CA1115" s="216"/>
      <c r="CB1115" s="216"/>
      <c r="CC1115" s="216"/>
      <c r="CD1115" s="216"/>
      <c r="CE1115" s="216"/>
      <c r="CF1115" s="216"/>
      <c r="CG1115" s="216"/>
      <c r="CH1115" s="216"/>
      <c r="CI1115" s="216"/>
      <c r="CJ1115" s="216"/>
      <c r="CK1115" s="216"/>
      <c r="CL1115" s="216"/>
      <c r="CM1115" s="216"/>
      <c r="CN1115" s="216"/>
      <c r="CO1115" s="216"/>
      <c r="CP1115" s="216"/>
      <c r="CQ1115" s="216"/>
      <c r="CR1115" s="216"/>
      <c r="CS1115" s="216"/>
      <c r="CT1115" s="216"/>
      <c r="CU1115" s="216"/>
      <c r="CV1115" s="216"/>
      <c r="CW1115" s="216"/>
      <c r="CX1115" s="216"/>
      <c r="CY1115" s="216"/>
      <c r="CZ1115" s="216"/>
      <c r="DA1115" s="216"/>
      <c r="DB1115" s="216"/>
      <c r="DC1115" s="216"/>
      <c r="DD1115" s="216"/>
      <c r="DE1115" s="216"/>
      <c r="DF1115" s="216"/>
      <c r="DG1115" s="216"/>
      <c r="DH1115" s="216"/>
      <c r="DI1115" s="216"/>
      <c r="DJ1115" s="216"/>
      <c r="DK1115" s="216"/>
    </row>
    <row r="1116" spans="1:115" s="50" customFormat="1" ht="25.5">
      <c r="A1116" s="232">
        <v>180</v>
      </c>
      <c r="C1116" s="13" t="s">
        <v>8161</v>
      </c>
      <c r="D1116" s="13" t="s">
        <v>8145</v>
      </c>
      <c r="E1116" s="13" t="s">
        <v>8162</v>
      </c>
      <c r="F1116" s="13" t="s">
        <v>8163</v>
      </c>
      <c r="G1116" s="12" t="s">
        <v>41</v>
      </c>
      <c r="H1116" s="277">
        <v>775</v>
      </c>
      <c r="I1116" s="278">
        <v>0</v>
      </c>
      <c r="J1116" s="278">
        <v>0</v>
      </c>
      <c r="K1116" s="99">
        <v>42300</v>
      </c>
      <c r="L1116" s="13" t="s">
        <v>8164</v>
      </c>
      <c r="N1116" s="216"/>
      <c r="O1116" s="216"/>
      <c r="P1116" s="216"/>
      <c r="Q1116" s="216"/>
      <c r="R1116" s="216"/>
      <c r="S1116" s="216"/>
      <c r="T1116" s="216"/>
      <c r="U1116" s="216"/>
      <c r="V1116" s="216"/>
      <c r="W1116" s="216"/>
      <c r="X1116" s="216"/>
      <c r="Y1116" s="216"/>
      <c r="Z1116" s="216"/>
      <c r="AA1116" s="216"/>
      <c r="AB1116" s="216"/>
      <c r="AC1116" s="216"/>
      <c r="AD1116" s="216"/>
      <c r="AE1116" s="216"/>
      <c r="AF1116" s="216"/>
      <c r="AG1116" s="216"/>
      <c r="AH1116" s="216"/>
      <c r="AI1116" s="216"/>
      <c r="AJ1116" s="216"/>
      <c r="AK1116" s="216"/>
      <c r="AL1116" s="216"/>
      <c r="AM1116" s="216"/>
      <c r="AN1116" s="216"/>
      <c r="AO1116" s="216"/>
      <c r="AP1116" s="216"/>
      <c r="AQ1116" s="216"/>
      <c r="AR1116" s="216"/>
      <c r="AS1116" s="216"/>
      <c r="AT1116" s="216"/>
      <c r="AU1116" s="216"/>
      <c r="AV1116" s="216"/>
      <c r="AW1116" s="216"/>
      <c r="AX1116" s="216"/>
      <c r="AY1116" s="216"/>
      <c r="AZ1116" s="216"/>
      <c r="BA1116" s="216"/>
      <c r="BB1116" s="216"/>
      <c r="BC1116" s="216"/>
      <c r="BD1116" s="216"/>
      <c r="BE1116" s="216"/>
      <c r="BF1116" s="216"/>
      <c r="BG1116" s="216"/>
      <c r="BH1116" s="216"/>
      <c r="BI1116" s="216"/>
      <c r="BJ1116" s="216"/>
      <c r="BK1116" s="216"/>
      <c r="BL1116" s="216"/>
      <c r="BM1116" s="216"/>
      <c r="BN1116" s="216"/>
      <c r="BO1116" s="216"/>
      <c r="BP1116" s="216"/>
      <c r="BQ1116" s="216"/>
      <c r="BR1116" s="216"/>
      <c r="BS1116" s="216"/>
      <c r="BT1116" s="216"/>
      <c r="BU1116" s="216"/>
      <c r="BV1116" s="216"/>
      <c r="BW1116" s="216"/>
      <c r="BX1116" s="216"/>
      <c r="BY1116" s="216"/>
      <c r="BZ1116" s="216"/>
      <c r="CA1116" s="216"/>
      <c r="CB1116" s="216"/>
      <c r="CC1116" s="216"/>
      <c r="CD1116" s="216"/>
      <c r="CE1116" s="216"/>
      <c r="CF1116" s="216"/>
      <c r="CG1116" s="216"/>
      <c r="CH1116" s="216"/>
      <c r="CI1116" s="216"/>
      <c r="CJ1116" s="216"/>
      <c r="CK1116" s="216"/>
      <c r="CL1116" s="216"/>
      <c r="CM1116" s="216"/>
      <c r="CN1116" s="216"/>
      <c r="CO1116" s="216"/>
      <c r="CP1116" s="216"/>
      <c r="CQ1116" s="216"/>
      <c r="CR1116" s="216"/>
      <c r="CS1116" s="216"/>
      <c r="CT1116" s="216"/>
      <c r="CU1116" s="216"/>
      <c r="CV1116" s="216"/>
      <c r="CW1116" s="216"/>
      <c r="CX1116" s="216"/>
      <c r="CY1116" s="216"/>
      <c r="CZ1116" s="216"/>
      <c r="DA1116" s="216"/>
      <c r="DB1116" s="216"/>
      <c r="DC1116" s="216"/>
      <c r="DD1116" s="216"/>
      <c r="DE1116" s="216"/>
      <c r="DF1116" s="216"/>
      <c r="DG1116" s="216"/>
      <c r="DH1116" s="216"/>
      <c r="DI1116" s="216"/>
      <c r="DJ1116" s="216"/>
      <c r="DK1116" s="216"/>
    </row>
    <row r="1117" spans="1:115" s="50" customFormat="1" ht="25.5">
      <c r="A1117" s="232">
        <v>181</v>
      </c>
      <c r="C1117" s="13" t="s">
        <v>8165</v>
      </c>
      <c r="D1117" s="13" t="s">
        <v>8145</v>
      </c>
      <c r="E1117" s="13" t="s">
        <v>8166</v>
      </c>
      <c r="F1117" s="13" t="s">
        <v>8167</v>
      </c>
      <c r="G1117" s="12" t="s">
        <v>41</v>
      </c>
      <c r="H1117" s="277">
        <v>5200</v>
      </c>
      <c r="I1117" s="278">
        <v>0</v>
      </c>
      <c r="J1117" s="278">
        <v>0</v>
      </c>
      <c r="K1117" s="99">
        <v>42300</v>
      </c>
      <c r="L1117" s="13" t="s">
        <v>8168</v>
      </c>
      <c r="N1117" s="216"/>
      <c r="O1117" s="216"/>
      <c r="P1117" s="216"/>
      <c r="Q1117" s="216"/>
      <c r="R1117" s="216"/>
      <c r="S1117" s="216"/>
      <c r="T1117" s="216"/>
      <c r="U1117" s="216"/>
      <c r="V1117" s="216"/>
      <c r="W1117" s="216"/>
      <c r="X1117" s="216"/>
      <c r="Y1117" s="216"/>
      <c r="Z1117" s="216"/>
      <c r="AA1117" s="216"/>
      <c r="AB1117" s="216"/>
      <c r="AC1117" s="216"/>
      <c r="AD1117" s="216"/>
      <c r="AE1117" s="216"/>
      <c r="AF1117" s="216"/>
      <c r="AG1117" s="216"/>
      <c r="AH1117" s="216"/>
      <c r="AI1117" s="216"/>
      <c r="AJ1117" s="216"/>
      <c r="AK1117" s="216"/>
      <c r="AL1117" s="216"/>
      <c r="AM1117" s="216"/>
      <c r="AN1117" s="216"/>
      <c r="AO1117" s="216"/>
      <c r="AP1117" s="216"/>
      <c r="AQ1117" s="216"/>
      <c r="AR1117" s="216"/>
      <c r="AS1117" s="216"/>
      <c r="AT1117" s="216"/>
      <c r="AU1117" s="216"/>
      <c r="AV1117" s="216"/>
      <c r="AW1117" s="216"/>
      <c r="AX1117" s="216"/>
      <c r="AY1117" s="216"/>
      <c r="AZ1117" s="216"/>
      <c r="BA1117" s="216"/>
      <c r="BB1117" s="216"/>
      <c r="BC1117" s="216"/>
      <c r="BD1117" s="216"/>
      <c r="BE1117" s="216"/>
      <c r="BF1117" s="216"/>
      <c r="BG1117" s="216"/>
      <c r="BH1117" s="216"/>
      <c r="BI1117" s="216"/>
      <c r="BJ1117" s="216"/>
      <c r="BK1117" s="216"/>
      <c r="BL1117" s="216"/>
      <c r="BM1117" s="216"/>
      <c r="BN1117" s="216"/>
      <c r="BO1117" s="216"/>
      <c r="BP1117" s="216"/>
      <c r="BQ1117" s="216"/>
      <c r="BR1117" s="216"/>
      <c r="BS1117" s="216"/>
      <c r="BT1117" s="216"/>
      <c r="BU1117" s="216"/>
      <c r="BV1117" s="216"/>
      <c r="BW1117" s="216"/>
      <c r="BX1117" s="216"/>
      <c r="BY1117" s="216"/>
      <c r="BZ1117" s="216"/>
      <c r="CA1117" s="216"/>
      <c r="CB1117" s="216"/>
      <c r="CC1117" s="216"/>
      <c r="CD1117" s="216"/>
      <c r="CE1117" s="216"/>
      <c r="CF1117" s="216"/>
      <c r="CG1117" s="216"/>
      <c r="CH1117" s="216"/>
      <c r="CI1117" s="216"/>
      <c r="CJ1117" s="216"/>
      <c r="CK1117" s="216"/>
      <c r="CL1117" s="216"/>
      <c r="CM1117" s="216"/>
      <c r="CN1117" s="216"/>
      <c r="CO1117" s="216"/>
      <c r="CP1117" s="216"/>
      <c r="CQ1117" s="216"/>
      <c r="CR1117" s="216"/>
      <c r="CS1117" s="216"/>
      <c r="CT1117" s="216"/>
      <c r="CU1117" s="216"/>
      <c r="CV1117" s="216"/>
      <c r="CW1117" s="216"/>
      <c r="CX1117" s="216"/>
      <c r="CY1117" s="216"/>
      <c r="CZ1117" s="216"/>
      <c r="DA1117" s="216"/>
      <c r="DB1117" s="216"/>
      <c r="DC1117" s="216"/>
      <c r="DD1117" s="216"/>
      <c r="DE1117" s="216"/>
      <c r="DF1117" s="216"/>
      <c r="DG1117" s="216"/>
      <c r="DH1117" s="216"/>
      <c r="DI1117" s="216"/>
      <c r="DJ1117" s="216"/>
      <c r="DK1117" s="216"/>
    </row>
    <row r="1118" spans="1:115" s="50" customFormat="1" ht="25.5">
      <c r="A1118" s="232">
        <v>182</v>
      </c>
      <c r="C1118" s="13" t="s">
        <v>8169</v>
      </c>
      <c r="D1118" s="13" t="s">
        <v>8145</v>
      </c>
      <c r="E1118" s="13" t="s">
        <v>8170</v>
      </c>
      <c r="F1118" s="13" t="s">
        <v>8171</v>
      </c>
      <c r="G1118" s="12" t="s">
        <v>41</v>
      </c>
      <c r="H1118" s="277">
        <v>308</v>
      </c>
      <c r="I1118" s="279">
        <v>0</v>
      </c>
      <c r="J1118" s="279">
        <v>0</v>
      </c>
      <c r="K1118" s="99">
        <v>42300</v>
      </c>
      <c r="L1118" s="13" t="s">
        <v>8172</v>
      </c>
      <c r="M1118" s="217"/>
      <c r="N1118" s="216"/>
      <c r="O1118" s="216"/>
      <c r="P1118" s="216"/>
      <c r="Q1118" s="216"/>
      <c r="R1118" s="216"/>
      <c r="S1118" s="216"/>
      <c r="T1118" s="216"/>
      <c r="U1118" s="216"/>
      <c r="V1118" s="216"/>
      <c r="W1118" s="216"/>
      <c r="X1118" s="216"/>
      <c r="Y1118" s="216"/>
      <c r="Z1118" s="216"/>
      <c r="AA1118" s="216"/>
      <c r="AB1118" s="216"/>
      <c r="AC1118" s="216"/>
      <c r="AD1118" s="216"/>
      <c r="AE1118" s="216"/>
      <c r="AF1118" s="216"/>
      <c r="AG1118" s="216"/>
      <c r="AH1118" s="216"/>
      <c r="AI1118" s="216"/>
      <c r="AJ1118" s="216"/>
      <c r="AK1118" s="216"/>
      <c r="AL1118" s="216"/>
      <c r="AM1118" s="216"/>
      <c r="AN1118" s="216"/>
      <c r="AO1118" s="216"/>
      <c r="AP1118" s="216"/>
      <c r="AQ1118" s="216"/>
      <c r="AR1118" s="216"/>
      <c r="AS1118" s="216"/>
      <c r="AT1118" s="216"/>
      <c r="AU1118" s="216"/>
      <c r="AV1118" s="216"/>
      <c r="AW1118" s="216"/>
      <c r="AX1118" s="216"/>
      <c r="AY1118" s="216"/>
      <c r="AZ1118" s="216"/>
      <c r="BA1118" s="216"/>
      <c r="BB1118" s="216"/>
      <c r="BC1118" s="216"/>
      <c r="BD1118" s="216"/>
      <c r="BE1118" s="216"/>
      <c r="BF1118" s="216"/>
      <c r="BG1118" s="216"/>
      <c r="BH1118" s="216"/>
      <c r="BI1118" s="216"/>
      <c r="BJ1118" s="216"/>
      <c r="BK1118" s="216"/>
      <c r="BL1118" s="216"/>
      <c r="BM1118" s="216"/>
      <c r="BN1118" s="216"/>
      <c r="BO1118" s="216"/>
      <c r="BP1118" s="216"/>
      <c r="BQ1118" s="216"/>
      <c r="BR1118" s="216"/>
      <c r="BS1118" s="216"/>
      <c r="BT1118" s="216"/>
      <c r="BU1118" s="216"/>
      <c r="BV1118" s="216"/>
      <c r="BW1118" s="216"/>
      <c r="BX1118" s="216"/>
      <c r="BY1118" s="216"/>
      <c r="BZ1118" s="216"/>
      <c r="CA1118" s="216"/>
      <c r="CB1118" s="216"/>
      <c r="CC1118" s="216"/>
      <c r="CD1118" s="216"/>
      <c r="CE1118" s="216"/>
      <c r="CF1118" s="216"/>
      <c r="CG1118" s="216"/>
      <c r="CH1118" s="216"/>
      <c r="CI1118" s="216"/>
      <c r="CJ1118" s="216"/>
      <c r="CK1118" s="216"/>
      <c r="CL1118" s="216"/>
      <c r="CM1118" s="216"/>
      <c r="CN1118" s="216"/>
      <c r="CO1118" s="216"/>
      <c r="CP1118" s="216"/>
      <c r="CQ1118" s="216"/>
      <c r="CR1118" s="216"/>
      <c r="CS1118" s="216"/>
      <c r="CT1118" s="216"/>
      <c r="CU1118" s="216"/>
      <c r="CV1118" s="216"/>
      <c r="CW1118" s="216"/>
      <c r="CX1118" s="216"/>
      <c r="CY1118" s="216"/>
      <c r="CZ1118" s="216"/>
      <c r="DA1118" s="216"/>
      <c r="DB1118" s="216"/>
      <c r="DC1118" s="216"/>
      <c r="DD1118" s="216"/>
      <c r="DE1118" s="216"/>
      <c r="DF1118" s="216"/>
      <c r="DG1118" s="216"/>
      <c r="DH1118" s="216"/>
      <c r="DI1118" s="216"/>
      <c r="DJ1118" s="216"/>
      <c r="DK1118" s="216"/>
    </row>
    <row r="1119" spans="1:115" s="50" customFormat="1" ht="25.5">
      <c r="A1119" s="232">
        <v>183</v>
      </c>
      <c r="C1119" s="13" t="s">
        <v>8173</v>
      </c>
      <c r="D1119" s="13" t="s">
        <v>8145</v>
      </c>
      <c r="E1119" s="13" t="s">
        <v>8174</v>
      </c>
      <c r="F1119" s="13" t="s">
        <v>8175</v>
      </c>
      <c r="G1119" s="12" t="s">
        <v>41</v>
      </c>
      <c r="H1119" s="277">
        <v>38000</v>
      </c>
      <c r="I1119" s="278">
        <v>0</v>
      </c>
      <c r="J1119" s="278">
        <v>0</v>
      </c>
      <c r="K1119" s="99">
        <v>42300</v>
      </c>
      <c r="L1119" s="13" t="s">
        <v>8176</v>
      </c>
      <c r="N1119" s="216"/>
      <c r="O1119" s="216"/>
      <c r="P1119" s="216"/>
      <c r="Q1119" s="216"/>
      <c r="R1119" s="216"/>
      <c r="S1119" s="216"/>
      <c r="T1119" s="216"/>
      <c r="U1119" s="216"/>
      <c r="V1119" s="216"/>
      <c r="W1119" s="216"/>
      <c r="X1119" s="216"/>
      <c r="Y1119" s="216"/>
      <c r="Z1119" s="216"/>
      <c r="AA1119" s="216"/>
      <c r="AB1119" s="216"/>
      <c r="AC1119" s="216"/>
      <c r="AD1119" s="216"/>
      <c r="AE1119" s="216"/>
      <c r="AF1119" s="216"/>
      <c r="AG1119" s="216"/>
      <c r="AH1119" s="216"/>
      <c r="AI1119" s="216"/>
      <c r="AJ1119" s="216"/>
      <c r="AK1119" s="216"/>
      <c r="AL1119" s="216"/>
      <c r="AM1119" s="216"/>
      <c r="AN1119" s="216"/>
      <c r="AO1119" s="216"/>
      <c r="AP1119" s="216"/>
      <c r="AQ1119" s="216"/>
      <c r="AR1119" s="216"/>
      <c r="AS1119" s="216"/>
      <c r="AT1119" s="216"/>
      <c r="AU1119" s="216"/>
      <c r="AV1119" s="216"/>
      <c r="AW1119" s="216"/>
      <c r="AX1119" s="216"/>
      <c r="AY1119" s="216"/>
      <c r="AZ1119" s="216"/>
      <c r="BA1119" s="216"/>
      <c r="BB1119" s="216"/>
      <c r="BC1119" s="216"/>
      <c r="BD1119" s="216"/>
      <c r="BE1119" s="216"/>
      <c r="BF1119" s="216"/>
      <c r="BG1119" s="216"/>
      <c r="BH1119" s="216"/>
      <c r="BI1119" s="216"/>
      <c r="BJ1119" s="216"/>
      <c r="BK1119" s="216"/>
      <c r="BL1119" s="216"/>
      <c r="BM1119" s="216"/>
      <c r="BN1119" s="216"/>
      <c r="BO1119" s="216"/>
      <c r="BP1119" s="216"/>
      <c r="BQ1119" s="216"/>
      <c r="BR1119" s="216"/>
      <c r="BS1119" s="216"/>
      <c r="BT1119" s="216"/>
      <c r="BU1119" s="216"/>
      <c r="BV1119" s="216"/>
      <c r="BW1119" s="216"/>
      <c r="BX1119" s="216"/>
      <c r="BY1119" s="216"/>
      <c r="BZ1119" s="216"/>
      <c r="CA1119" s="216"/>
      <c r="CB1119" s="216"/>
      <c r="CC1119" s="216"/>
      <c r="CD1119" s="216"/>
      <c r="CE1119" s="216"/>
      <c r="CF1119" s="216"/>
      <c r="CG1119" s="216"/>
      <c r="CH1119" s="216"/>
      <c r="CI1119" s="216"/>
      <c r="CJ1119" s="216"/>
      <c r="CK1119" s="216"/>
      <c r="CL1119" s="216"/>
      <c r="CM1119" s="216"/>
      <c r="CN1119" s="216"/>
      <c r="CO1119" s="216"/>
      <c r="CP1119" s="216"/>
      <c r="CQ1119" s="216"/>
      <c r="CR1119" s="216"/>
      <c r="CS1119" s="216"/>
      <c r="CT1119" s="216"/>
      <c r="CU1119" s="216"/>
      <c r="CV1119" s="216"/>
      <c r="CW1119" s="216"/>
      <c r="CX1119" s="216"/>
      <c r="CY1119" s="216"/>
      <c r="CZ1119" s="216"/>
      <c r="DA1119" s="216"/>
      <c r="DB1119" s="216"/>
      <c r="DC1119" s="216"/>
      <c r="DD1119" s="216"/>
      <c r="DE1119" s="216"/>
      <c r="DF1119" s="216"/>
      <c r="DG1119" s="216"/>
      <c r="DH1119" s="216"/>
      <c r="DI1119" s="216"/>
      <c r="DJ1119" s="216"/>
      <c r="DK1119" s="216"/>
    </row>
    <row r="1120" spans="1:115" s="50" customFormat="1" ht="12.75">
      <c r="A1120" s="232">
        <v>184</v>
      </c>
      <c r="C1120" s="50" t="s">
        <v>5355</v>
      </c>
      <c r="D1120" s="50" t="s">
        <v>8145</v>
      </c>
      <c r="E1120" s="50" t="s">
        <v>8177</v>
      </c>
      <c r="F1120" s="50" t="s">
        <v>8178</v>
      </c>
      <c r="G1120" s="12" t="s">
        <v>41</v>
      </c>
      <c r="H1120" s="278">
        <v>39600</v>
      </c>
      <c r="I1120" s="280">
        <v>0</v>
      </c>
      <c r="J1120" s="280">
        <v>0</v>
      </c>
      <c r="K1120" s="56" t="s">
        <v>7483</v>
      </c>
      <c r="L1120" s="50" t="s">
        <v>8179</v>
      </c>
      <c r="N1120" s="216"/>
      <c r="O1120" s="216"/>
      <c r="P1120" s="216"/>
      <c r="Q1120" s="216"/>
      <c r="R1120" s="216"/>
      <c r="S1120" s="216"/>
      <c r="T1120" s="216"/>
      <c r="U1120" s="216"/>
      <c r="V1120" s="216"/>
      <c r="W1120" s="216"/>
      <c r="X1120" s="216"/>
      <c r="Y1120" s="216"/>
      <c r="Z1120" s="216"/>
      <c r="AA1120" s="216"/>
      <c r="AB1120" s="216"/>
      <c r="AC1120" s="216"/>
      <c r="AD1120" s="216"/>
      <c r="AE1120" s="216"/>
      <c r="AF1120" s="216"/>
      <c r="AG1120" s="216"/>
      <c r="AH1120" s="216"/>
      <c r="AI1120" s="216"/>
      <c r="AJ1120" s="216"/>
      <c r="AK1120" s="216"/>
      <c r="AL1120" s="216"/>
      <c r="AM1120" s="216"/>
      <c r="AN1120" s="216"/>
      <c r="AO1120" s="216"/>
      <c r="AP1120" s="216"/>
      <c r="AQ1120" s="216"/>
      <c r="AR1120" s="216"/>
      <c r="AS1120" s="216"/>
      <c r="AT1120" s="216"/>
      <c r="AU1120" s="216"/>
      <c r="AV1120" s="216"/>
      <c r="AW1120" s="216"/>
      <c r="AX1120" s="216"/>
      <c r="AY1120" s="216"/>
      <c r="AZ1120" s="216"/>
      <c r="BA1120" s="216"/>
      <c r="BB1120" s="216"/>
      <c r="BC1120" s="216"/>
      <c r="BD1120" s="216"/>
      <c r="BE1120" s="216"/>
      <c r="BF1120" s="216"/>
      <c r="BG1120" s="216"/>
      <c r="BH1120" s="216"/>
      <c r="BI1120" s="216"/>
      <c r="BJ1120" s="216"/>
      <c r="BK1120" s="216"/>
      <c r="BL1120" s="216"/>
      <c r="BM1120" s="216"/>
      <c r="BN1120" s="216"/>
      <c r="BO1120" s="216"/>
      <c r="BP1120" s="216"/>
      <c r="BQ1120" s="216"/>
      <c r="BR1120" s="216"/>
      <c r="BS1120" s="216"/>
      <c r="BT1120" s="216"/>
      <c r="BU1120" s="216"/>
      <c r="BV1120" s="216"/>
      <c r="BW1120" s="216"/>
      <c r="BX1120" s="216"/>
      <c r="BY1120" s="216"/>
      <c r="BZ1120" s="216"/>
      <c r="CA1120" s="216"/>
      <c r="CB1120" s="216"/>
      <c r="CC1120" s="216"/>
      <c r="CD1120" s="216"/>
      <c r="CE1120" s="216"/>
      <c r="CF1120" s="216"/>
      <c r="CG1120" s="216"/>
      <c r="CH1120" s="216"/>
      <c r="CI1120" s="216"/>
      <c r="CJ1120" s="216"/>
      <c r="CK1120" s="216"/>
      <c r="CL1120" s="216"/>
      <c r="CM1120" s="216"/>
      <c r="CN1120" s="216"/>
      <c r="CO1120" s="216"/>
      <c r="CP1120" s="216"/>
      <c r="CQ1120" s="216"/>
      <c r="CR1120" s="216"/>
      <c r="CS1120" s="216"/>
      <c r="CT1120" s="216"/>
      <c r="CU1120" s="216"/>
      <c r="CV1120" s="216"/>
      <c r="CW1120" s="216"/>
      <c r="CX1120" s="216"/>
      <c r="CY1120" s="216"/>
      <c r="CZ1120" s="216"/>
      <c r="DA1120" s="216"/>
      <c r="DB1120" s="216"/>
      <c r="DC1120" s="216"/>
      <c r="DD1120" s="216"/>
      <c r="DE1120" s="216"/>
      <c r="DF1120" s="216"/>
      <c r="DG1120" s="216"/>
      <c r="DH1120" s="216"/>
      <c r="DI1120" s="216"/>
      <c r="DJ1120" s="216"/>
      <c r="DK1120" s="216"/>
    </row>
    <row r="1121" spans="1:115" s="50" customFormat="1" ht="12.75">
      <c r="A1121" s="232">
        <v>185</v>
      </c>
      <c r="C1121" s="50" t="s">
        <v>5355</v>
      </c>
      <c r="D1121" s="50" t="s">
        <v>8145</v>
      </c>
      <c r="E1121" s="50" t="s">
        <v>8177</v>
      </c>
      <c r="F1121" s="50" t="s">
        <v>8180</v>
      </c>
      <c r="G1121" s="50" t="s">
        <v>355</v>
      </c>
      <c r="H1121" s="278">
        <v>50000</v>
      </c>
      <c r="I1121" s="280">
        <v>0</v>
      </c>
      <c r="J1121" s="280">
        <v>0</v>
      </c>
      <c r="K1121" s="56" t="s">
        <v>7483</v>
      </c>
      <c r="L1121" s="50" t="s">
        <v>8181</v>
      </c>
      <c r="N1121" s="216"/>
      <c r="O1121" s="216"/>
      <c r="P1121" s="216"/>
      <c r="Q1121" s="216"/>
      <c r="R1121" s="216"/>
      <c r="S1121" s="216"/>
      <c r="T1121" s="216"/>
      <c r="U1121" s="216"/>
      <c r="V1121" s="216"/>
      <c r="W1121" s="216"/>
      <c r="X1121" s="216"/>
      <c r="Y1121" s="216"/>
      <c r="Z1121" s="216"/>
      <c r="AA1121" s="216"/>
      <c r="AB1121" s="216"/>
      <c r="AC1121" s="216"/>
      <c r="AD1121" s="216"/>
      <c r="AE1121" s="216"/>
      <c r="AF1121" s="216"/>
      <c r="AG1121" s="216"/>
      <c r="AH1121" s="216"/>
      <c r="AI1121" s="216"/>
      <c r="AJ1121" s="216"/>
      <c r="AK1121" s="216"/>
      <c r="AL1121" s="216"/>
      <c r="AM1121" s="216"/>
      <c r="AN1121" s="216"/>
      <c r="AO1121" s="216"/>
      <c r="AP1121" s="216"/>
      <c r="AQ1121" s="216"/>
      <c r="AR1121" s="216"/>
      <c r="AS1121" s="216"/>
      <c r="AT1121" s="216"/>
      <c r="AU1121" s="216"/>
      <c r="AV1121" s="216"/>
      <c r="AW1121" s="216"/>
      <c r="AX1121" s="216"/>
      <c r="AY1121" s="216"/>
      <c r="AZ1121" s="216"/>
      <c r="BA1121" s="216"/>
      <c r="BB1121" s="216"/>
      <c r="BC1121" s="216"/>
      <c r="BD1121" s="216"/>
      <c r="BE1121" s="216"/>
      <c r="BF1121" s="216"/>
      <c r="BG1121" s="216"/>
      <c r="BH1121" s="216"/>
      <c r="BI1121" s="216"/>
      <c r="BJ1121" s="216"/>
      <c r="BK1121" s="216"/>
      <c r="BL1121" s="216"/>
      <c r="BM1121" s="216"/>
      <c r="BN1121" s="216"/>
      <c r="BO1121" s="216"/>
      <c r="BP1121" s="216"/>
      <c r="BQ1121" s="216"/>
      <c r="BR1121" s="216"/>
      <c r="BS1121" s="216"/>
      <c r="BT1121" s="216"/>
      <c r="BU1121" s="216"/>
      <c r="BV1121" s="216"/>
      <c r="BW1121" s="216"/>
      <c r="BX1121" s="216"/>
      <c r="BY1121" s="216"/>
      <c r="BZ1121" s="216"/>
      <c r="CA1121" s="216"/>
      <c r="CB1121" s="216"/>
      <c r="CC1121" s="216"/>
      <c r="CD1121" s="216"/>
      <c r="CE1121" s="216"/>
      <c r="CF1121" s="216"/>
      <c r="CG1121" s="216"/>
      <c r="CH1121" s="216"/>
      <c r="CI1121" s="216"/>
      <c r="CJ1121" s="216"/>
      <c r="CK1121" s="216"/>
      <c r="CL1121" s="216"/>
      <c r="CM1121" s="216"/>
      <c r="CN1121" s="216"/>
      <c r="CO1121" s="216"/>
      <c r="CP1121" s="216"/>
      <c r="CQ1121" s="216"/>
      <c r="CR1121" s="216"/>
      <c r="CS1121" s="216"/>
      <c r="CT1121" s="216"/>
      <c r="CU1121" s="216"/>
      <c r="CV1121" s="216"/>
      <c r="CW1121" s="216"/>
      <c r="CX1121" s="216"/>
      <c r="CY1121" s="216"/>
      <c r="CZ1121" s="216"/>
      <c r="DA1121" s="216"/>
      <c r="DB1121" s="216"/>
      <c r="DC1121" s="216"/>
      <c r="DD1121" s="216"/>
      <c r="DE1121" s="216"/>
      <c r="DF1121" s="216"/>
      <c r="DG1121" s="216"/>
      <c r="DH1121" s="216"/>
      <c r="DI1121" s="216"/>
      <c r="DJ1121" s="216"/>
      <c r="DK1121" s="216"/>
    </row>
    <row r="1122" spans="1:115" s="50" customFormat="1" ht="12.75">
      <c r="A1122" s="232">
        <v>186</v>
      </c>
      <c r="C1122" s="13" t="s">
        <v>8182</v>
      </c>
      <c r="D1122" s="13" t="s">
        <v>8145</v>
      </c>
      <c r="E1122" s="13" t="s">
        <v>8183</v>
      </c>
      <c r="F1122" s="13" t="s">
        <v>8184</v>
      </c>
      <c r="G1122" s="50" t="s">
        <v>41</v>
      </c>
      <c r="H1122" s="277">
        <v>200</v>
      </c>
      <c r="I1122" s="279">
        <v>0</v>
      </c>
      <c r="J1122" s="279">
        <v>0</v>
      </c>
      <c r="K1122" s="99">
        <v>42043</v>
      </c>
      <c r="L1122" s="13" t="s">
        <v>8185</v>
      </c>
      <c r="M1122" s="217"/>
      <c r="N1122" s="216"/>
      <c r="O1122" s="216"/>
      <c r="P1122" s="216"/>
      <c r="Q1122" s="216"/>
      <c r="R1122" s="216"/>
      <c r="S1122" s="216"/>
      <c r="T1122" s="216"/>
      <c r="U1122" s="216"/>
      <c r="V1122" s="216"/>
      <c r="W1122" s="216"/>
      <c r="X1122" s="216"/>
      <c r="Y1122" s="216"/>
      <c r="Z1122" s="216"/>
      <c r="AA1122" s="216"/>
      <c r="AB1122" s="216"/>
      <c r="AC1122" s="216"/>
      <c r="AD1122" s="216"/>
      <c r="AE1122" s="216"/>
      <c r="AF1122" s="216"/>
      <c r="AG1122" s="216"/>
      <c r="AH1122" s="216"/>
      <c r="AI1122" s="216"/>
      <c r="AJ1122" s="216"/>
      <c r="AK1122" s="216"/>
      <c r="AL1122" s="216"/>
      <c r="AM1122" s="216"/>
      <c r="AN1122" s="216"/>
      <c r="AO1122" s="216"/>
      <c r="AP1122" s="216"/>
      <c r="AQ1122" s="216"/>
      <c r="AR1122" s="216"/>
      <c r="AS1122" s="216"/>
      <c r="AT1122" s="216"/>
      <c r="AU1122" s="216"/>
      <c r="AV1122" s="216"/>
      <c r="AW1122" s="216"/>
      <c r="AX1122" s="216"/>
      <c r="AY1122" s="216"/>
      <c r="AZ1122" s="216"/>
      <c r="BA1122" s="216"/>
      <c r="BB1122" s="216"/>
      <c r="BC1122" s="216"/>
      <c r="BD1122" s="216"/>
      <c r="BE1122" s="216"/>
      <c r="BF1122" s="216"/>
      <c r="BG1122" s="216"/>
      <c r="BH1122" s="216"/>
      <c r="BI1122" s="216"/>
      <c r="BJ1122" s="216"/>
      <c r="BK1122" s="216"/>
      <c r="BL1122" s="216"/>
      <c r="BM1122" s="216"/>
      <c r="BN1122" s="216"/>
      <c r="BO1122" s="216"/>
      <c r="BP1122" s="216"/>
      <c r="BQ1122" s="216"/>
      <c r="BR1122" s="216"/>
      <c r="BS1122" s="216"/>
      <c r="BT1122" s="216"/>
      <c r="BU1122" s="216"/>
      <c r="BV1122" s="216"/>
      <c r="BW1122" s="216"/>
      <c r="BX1122" s="216"/>
      <c r="BY1122" s="216"/>
      <c r="BZ1122" s="216"/>
      <c r="CA1122" s="216"/>
      <c r="CB1122" s="216"/>
      <c r="CC1122" s="216"/>
      <c r="CD1122" s="216"/>
      <c r="CE1122" s="216"/>
      <c r="CF1122" s="216"/>
      <c r="CG1122" s="216"/>
      <c r="CH1122" s="216"/>
      <c r="CI1122" s="216"/>
      <c r="CJ1122" s="216"/>
      <c r="CK1122" s="216"/>
      <c r="CL1122" s="216"/>
      <c r="CM1122" s="216"/>
      <c r="CN1122" s="216"/>
      <c r="CO1122" s="216"/>
      <c r="CP1122" s="216"/>
      <c r="CQ1122" s="216"/>
      <c r="CR1122" s="216"/>
      <c r="CS1122" s="216"/>
      <c r="CT1122" s="216"/>
      <c r="CU1122" s="216"/>
      <c r="CV1122" s="216"/>
      <c r="CW1122" s="216"/>
      <c r="CX1122" s="216"/>
      <c r="CY1122" s="216"/>
      <c r="CZ1122" s="216"/>
      <c r="DA1122" s="216"/>
      <c r="DB1122" s="216"/>
      <c r="DC1122" s="216"/>
      <c r="DD1122" s="216"/>
      <c r="DE1122" s="216"/>
      <c r="DF1122" s="216"/>
      <c r="DG1122" s="216"/>
      <c r="DH1122" s="216"/>
      <c r="DI1122" s="216"/>
      <c r="DJ1122" s="216"/>
      <c r="DK1122" s="216"/>
    </row>
    <row r="1123" spans="1:115" s="50" customFormat="1" ht="25.5">
      <c r="A1123" s="234"/>
      <c r="B1123" s="209"/>
      <c r="C1123" s="15" t="s">
        <v>8186</v>
      </c>
      <c r="D1123" s="16" t="s">
        <v>7649</v>
      </c>
      <c r="E1123" s="16" t="s">
        <v>8187</v>
      </c>
      <c r="F1123" s="16" t="s">
        <v>8188</v>
      </c>
      <c r="G1123" s="12" t="s">
        <v>41</v>
      </c>
      <c r="H1123" s="282">
        <v>6500</v>
      </c>
      <c r="I1123" s="278">
        <v>0</v>
      </c>
      <c r="J1123" s="282">
        <v>0</v>
      </c>
      <c r="K1123" s="12" t="s">
        <v>5697</v>
      </c>
      <c r="L1123" s="16" t="s">
        <v>8189</v>
      </c>
      <c r="N1123" s="216"/>
      <c r="O1123" s="216"/>
      <c r="P1123" s="216"/>
      <c r="Q1123" s="216"/>
      <c r="R1123" s="216"/>
      <c r="S1123" s="216"/>
      <c r="T1123" s="216"/>
      <c r="U1123" s="216"/>
      <c r="V1123" s="216"/>
      <c r="W1123" s="216"/>
      <c r="X1123" s="216"/>
      <c r="Y1123" s="216"/>
      <c r="Z1123" s="216"/>
      <c r="AA1123" s="216"/>
      <c r="AB1123" s="216"/>
      <c r="AC1123" s="216"/>
      <c r="AD1123" s="216"/>
      <c r="AE1123" s="216"/>
      <c r="AF1123" s="216"/>
      <c r="AG1123" s="216"/>
      <c r="AH1123" s="216"/>
      <c r="AI1123" s="216"/>
      <c r="AJ1123" s="216"/>
      <c r="AK1123" s="216"/>
      <c r="AL1123" s="216"/>
      <c r="AM1123" s="216"/>
      <c r="AN1123" s="216"/>
      <c r="AO1123" s="216"/>
      <c r="AP1123" s="216"/>
      <c r="AQ1123" s="216"/>
      <c r="AR1123" s="216"/>
      <c r="AS1123" s="216"/>
      <c r="AT1123" s="216"/>
      <c r="AU1123" s="216"/>
      <c r="AV1123" s="216"/>
      <c r="AW1123" s="216"/>
      <c r="AX1123" s="216"/>
      <c r="AY1123" s="216"/>
      <c r="AZ1123" s="216"/>
      <c r="BA1123" s="216"/>
      <c r="BB1123" s="216"/>
      <c r="BC1123" s="216"/>
      <c r="BD1123" s="216"/>
      <c r="BE1123" s="216"/>
      <c r="BF1123" s="216"/>
      <c r="BG1123" s="216"/>
      <c r="BH1123" s="216"/>
      <c r="BI1123" s="216"/>
      <c r="BJ1123" s="216"/>
      <c r="BK1123" s="216"/>
      <c r="BL1123" s="216"/>
      <c r="BM1123" s="216"/>
      <c r="BN1123" s="216"/>
      <c r="BO1123" s="216"/>
      <c r="BP1123" s="216"/>
      <c r="BQ1123" s="216"/>
      <c r="BR1123" s="216"/>
      <c r="BS1123" s="216"/>
      <c r="BT1123" s="216"/>
      <c r="BU1123" s="216"/>
      <c r="BV1123" s="216"/>
      <c r="BW1123" s="216"/>
      <c r="BX1123" s="216"/>
      <c r="BY1123" s="216"/>
      <c r="BZ1123" s="216"/>
      <c r="CA1123" s="216"/>
      <c r="CB1123" s="216"/>
      <c r="CC1123" s="216"/>
      <c r="CD1123" s="216"/>
      <c r="CE1123" s="216"/>
      <c r="CF1123" s="216"/>
      <c r="CG1123" s="216"/>
      <c r="CH1123" s="216"/>
      <c r="CI1123" s="216"/>
      <c r="CJ1123" s="216"/>
      <c r="CK1123" s="216"/>
      <c r="CL1123" s="216"/>
      <c r="CM1123" s="216"/>
      <c r="CN1123" s="216"/>
      <c r="CO1123" s="216"/>
      <c r="CP1123" s="216"/>
      <c r="CQ1123" s="216"/>
      <c r="CR1123" s="216"/>
      <c r="CS1123" s="216"/>
      <c r="CT1123" s="216"/>
      <c r="CU1123" s="216"/>
      <c r="CV1123" s="216"/>
      <c r="CW1123" s="216"/>
      <c r="CX1123" s="216"/>
      <c r="CY1123" s="216"/>
      <c r="CZ1123" s="216"/>
      <c r="DA1123" s="216"/>
      <c r="DB1123" s="216"/>
      <c r="DC1123" s="216"/>
      <c r="DD1123" s="216"/>
      <c r="DE1123" s="216"/>
      <c r="DF1123" s="216"/>
      <c r="DG1123" s="216"/>
      <c r="DH1123" s="216"/>
      <c r="DI1123" s="216"/>
      <c r="DJ1123" s="216"/>
      <c r="DK1123" s="216"/>
    </row>
    <row r="1124" spans="1:115" s="50" customFormat="1" ht="25.5">
      <c r="A1124" s="234"/>
      <c r="C1124" s="15" t="s">
        <v>8190</v>
      </c>
      <c r="D1124" s="16" t="s">
        <v>7649</v>
      </c>
      <c r="E1124" s="16" t="s">
        <v>8187</v>
      </c>
      <c r="F1124" s="16" t="s">
        <v>8188</v>
      </c>
      <c r="G1124" s="12" t="s">
        <v>41</v>
      </c>
      <c r="H1124" s="282">
        <v>6800</v>
      </c>
      <c r="I1124" s="279">
        <v>0</v>
      </c>
      <c r="J1124" s="282">
        <v>0</v>
      </c>
      <c r="K1124" s="12" t="s">
        <v>5697</v>
      </c>
      <c r="L1124" s="16" t="s">
        <v>8189</v>
      </c>
      <c r="M1124" s="217"/>
      <c r="N1124" s="216"/>
      <c r="O1124" s="216"/>
      <c r="P1124" s="216"/>
      <c r="Q1124" s="216"/>
      <c r="R1124" s="216"/>
      <c r="S1124" s="216"/>
      <c r="T1124" s="216"/>
      <c r="U1124" s="216"/>
      <c r="V1124" s="216"/>
      <c r="W1124" s="216"/>
      <c r="X1124" s="216"/>
      <c r="Y1124" s="216"/>
      <c r="Z1124" s="216"/>
      <c r="AA1124" s="216"/>
      <c r="AB1124" s="216"/>
      <c r="AC1124" s="216"/>
      <c r="AD1124" s="216"/>
      <c r="AE1124" s="216"/>
      <c r="AF1124" s="216"/>
      <c r="AG1124" s="216"/>
      <c r="AH1124" s="216"/>
      <c r="AI1124" s="216"/>
      <c r="AJ1124" s="216"/>
      <c r="AK1124" s="216"/>
      <c r="AL1124" s="216"/>
      <c r="AM1124" s="216"/>
      <c r="AN1124" s="216"/>
      <c r="AO1124" s="216"/>
      <c r="AP1124" s="216"/>
      <c r="AQ1124" s="216"/>
      <c r="AR1124" s="216"/>
      <c r="AS1124" s="216"/>
      <c r="AT1124" s="216"/>
      <c r="AU1124" s="216"/>
      <c r="AV1124" s="216"/>
      <c r="AW1124" s="216"/>
      <c r="AX1124" s="216"/>
      <c r="AY1124" s="216"/>
      <c r="AZ1124" s="216"/>
      <c r="BA1124" s="216"/>
      <c r="BB1124" s="216"/>
      <c r="BC1124" s="216"/>
      <c r="BD1124" s="216"/>
      <c r="BE1124" s="216"/>
      <c r="BF1124" s="216"/>
      <c r="BG1124" s="216"/>
      <c r="BH1124" s="216"/>
      <c r="BI1124" s="216"/>
      <c r="BJ1124" s="216"/>
      <c r="BK1124" s="216"/>
      <c r="BL1124" s="216"/>
      <c r="BM1124" s="216"/>
      <c r="BN1124" s="216"/>
      <c r="BO1124" s="216"/>
      <c r="BP1124" s="216"/>
      <c r="BQ1124" s="216"/>
      <c r="BR1124" s="216"/>
      <c r="BS1124" s="216"/>
      <c r="BT1124" s="216"/>
      <c r="BU1124" s="216"/>
      <c r="BV1124" s="216"/>
      <c r="BW1124" s="216"/>
      <c r="BX1124" s="216"/>
      <c r="BY1124" s="216"/>
      <c r="BZ1124" s="216"/>
      <c r="CA1124" s="216"/>
      <c r="CB1124" s="216"/>
      <c r="CC1124" s="216"/>
      <c r="CD1124" s="216"/>
      <c r="CE1124" s="216"/>
      <c r="CF1124" s="216"/>
      <c r="CG1124" s="216"/>
      <c r="CH1124" s="216"/>
      <c r="CI1124" s="216"/>
      <c r="CJ1124" s="216"/>
      <c r="CK1124" s="216"/>
      <c r="CL1124" s="216"/>
      <c r="CM1124" s="216"/>
      <c r="CN1124" s="216"/>
      <c r="CO1124" s="216"/>
      <c r="CP1124" s="216"/>
      <c r="CQ1124" s="216"/>
      <c r="CR1124" s="216"/>
      <c r="CS1124" s="216"/>
      <c r="CT1124" s="216"/>
      <c r="CU1124" s="216"/>
      <c r="CV1124" s="216"/>
      <c r="CW1124" s="216"/>
      <c r="CX1124" s="216"/>
      <c r="CY1124" s="216"/>
      <c r="CZ1124" s="216"/>
      <c r="DA1124" s="216"/>
      <c r="DB1124" s="216"/>
      <c r="DC1124" s="216"/>
      <c r="DD1124" s="216"/>
      <c r="DE1124" s="216"/>
      <c r="DF1124" s="216"/>
      <c r="DG1124" s="216"/>
      <c r="DH1124" s="216"/>
      <c r="DI1124" s="216"/>
      <c r="DJ1124" s="216"/>
      <c r="DK1124" s="216"/>
    </row>
    <row r="1125" spans="1:115" s="50" customFormat="1" ht="25.5">
      <c r="A1125" s="234"/>
      <c r="C1125" s="15" t="s">
        <v>8191</v>
      </c>
      <c r="D1125" s="16" t="s">
        <v>7649</v>
      </c>
      <c r="E1125" s="16" t="s">
        <v>8187</v>
      </c>
      <c r="F1125" s="16" t="s">
        <v>8188</v>
      </c>
      <c r="G1125" s="12" t="s">
        <v>41</v>
      </c>
      <c r="H1125" s="282">
        <v>8800</v>
      </c>
      <c r="I1125" s="279">
        <v>0</v>
      </c>
      <c r="J1125" s="282">
        <v>0</v>
      </c>
      <c r="K1125" s="12" t="s">
        <v>5697</v>
      </c>
      <c r="L1125" s="16" t="s">
        <v>8189</v>
      </c>
      <c r="M1125" s="217"/>
      <c r="N1125" s="216"/>
      <c r="O1125" s="216"/>
      <c r="P1125" s="216"/>
      <c r="Q1125" s="216"/>
      <c r="R1125" s="216"/>
      <c r="S1125" s="216"/>
      <c r="T1125" s="216"/>
      <c r="U1125" s="216"/>
      <c r="V1125" s="216"/>
      <c r="W1125" s="216"/>
      <c r="X1125" s="216"/>
      <c r="Y1125" s="216"/>
      <c r="Z1125" s="216"/>
      <c r="AA1125" s="216"/>
      <c r="AB1125" s="216"/>
      <c r="AC1125" s="216"/>
      <c r="AD1125" s="216"/>
      <c r="AE1125" s="216"/>
      <c r="AF1125" s="216"/>
      <c r="AG1125" s="216"/>
      <c r="AH1125" s="216"/>
      <c r="AI1125" s="216"/>
      <c r="AJ1125" s="216"/>
      <c r="AK1125" s="216"/>
      <c r="AL1125" s="216"/>
      <c r="AM1125" s="216"/>
      <c r="AN1125" s="216"/>
      <c r="AO1125" s="216"/>
      <c r="AP1125" s="216"/>
      <c r="AQ1125" s="216"/>
      <c r="AR1125" s="216"/>
      <c r="AS1125" s="216"/>
      <c r="AT1125" s="216"/>
      <c r="AU1125" s="216"/>
      <c r="AV1125" s="216"/>
      <c r="AW1125" s="216"/>
      <c r="AX1125" s="216"/>
      <c r="AY1125" s="216"/>
      <c r="AZ1125" s="216"/>
      <c r="BA1125" s="216"/>
      <c r="BB1125" s="216"/>
      <c r="BC1125" s="216"/>
      <c r="BD1125" s="216"/>
      <c r="BE1125" s="216"/>
      <c r="BF1125" s="216"/>
      <c r="BG1125" s="216"/>
      <c r="BH1125" s="216"/>
      <c r="BI1125" s="216"/>
      <c r="BJ1125" s="216"/>
      <c r="BK1125" s="216"/>
      <c r="BL1125" s="216"/>
      <c r="BM1125" s="216"/>
      <c r="BN1125" s="216"/>
      <c r="BO1125" s="216"/>
      <c r="BP1125" s="216"/>
      <c r="BQ1125" s="216"/>
      <c r="BR1125" s="216"/>
      <c r="BS1125" s="216"/>
      <c r="BT1125" s="216"/>
      <c r="BU1125" s="216"/>
      <c r="BV1125" s="216"/>
      <c r="BW1125" s="216"/>
      <c r="BX1125" s="216"/>
      <c r="BY1125" s="216"/>
      <c r="BZ1125" s="216"/>
      <c r="CA1125" s="216"/>
      <c r="CB1125" s="216"/>
      <c r="CC1125" s="216"/>
      <c r="CD1125" s="216"/>
      <c r="CE1125" s="216"/>
      <c r="CF1125" s="216"/>
      <c r="CG1125" s="216"/>
      <c r="CH1125" s="216"/>
      <c r="CI1125" s="216"/>
      <c r="CJ1125" s="216"/>
      <c r="CK1125" s="216"/>
      <c r="CL1125" s="216"/>
      <c r="CM1125" s="216"/>
      <c r="CN1125" s="216"/>
      <c r="CO1125" s="216"/>
      <c r="CP1125" s="216"/>
      <c r="CQ1125" s="216"/>
      <c r="CR1125" s="216"/>
      <c r="CS1125" s="216"/>
      <c r="CT1125" s="216"/>
      <c r="CU1125" s="216"/>
      <c r="CV1125" s="216"/>
      <c r="CW1125" s="216"/>
      <c r="CX1125" s="216"/>
      <c r="CY1125" s="216"/>
      <c r="CZ1125" s="216"/>
      <c r="DA1125" s="216"/>
      <c r="DB1125" s="216"/>
      <c r="DC1125" s="216"/>
      <c r="DD1125" s="216"/>
      <c r="DE1125" s="216"/>
      <c r="DF1125" s="216"/>
      <c r="DG1125" s="216"/>
      <c r="DH1125" s="216"/>
      <c r="DI1125" s="216"/>
      <c r="DJ1125" s="216"/>
      <c r="DK1125" s="216"/>
    </row>
    <row r="1126" spans="1:13" s="3" customFormat="1" ht="25.5">
      <c r="A1126" s="265">
        <v>5</v>
      </c>
      <c r="B1126" s="30" t="s">
        <v>21</v>
      </c>
      <c r="C1126" s="33"/>
      <c r="D1126" s="33"/>
      <c r="E1126" s="33"/>
      <c r="F1126" s="33"/>
      <c r="G1126" s="289">
        <f>+SUM(G1127:G1336)</f>
        <v>0</v>
      </c>
      <c r="H1126" s="266">
        <f>+SUM(H1127:H1336)</f>
        <v>1913965</v>
      </c>
      <c r="I1126" s="266">
        <f>+SUM(I1127:I1336)</f>
        <v>4996338</v>
      </c>
      <c r="J1126" s="266">
        <f>+SUM(J1127:J1336)</f>
        <v>0</v>
      </c>
      <c r="K1126" s="33"/>
      <c r="L1126" s="33"/>
      <c r="M1126" s="33"/>
    </row>
    <row r="1127" spans="1:107" s="2" customFormat="1" ht="39.75" customHeight="1">
      <c r="A1127" s="155">
        <v>1</v>
      </c>
      <c r="B1127" s="9"/>
      <c r="C1127" s="5" t="s">
        <v>351</v>
      </c>
      <c r="D1127" s="5" t="s">
        <v>352</v>
      </c>
      <c r="E1127" s="46" t="s">
        <v>353</v>
      </c>
      <c r="F1127" s="46" t="s">
        <v>354</v>
      </c>
      <c r="G1127" s="290" t="s">
        <v>355</v>
      </c>
      <c r="H1127" s="254"/>
      <c r="I1127" s="291">
        <v>26000</v>
      </c>
      <c r="J1127" s="292"/>
      <c r="K1127" s="6" t="s">
        <v>356</v>
      </c>
      <c r="L1127" s="293" t="s">
        <v>357</v>
      </c>
      <c r="M1127" s="9">
        <v>1</v>
      </c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</row>
    <row r="1128" spans="1:107" s="2" customFormat="1" ht="39.75" customHeight="1">
      <c r="A1128" s="155">
        <v>2</v>
      </c>
      <c r="B1128" s="9"/>
      <c r="C1128" s="5" t="s">
        <v>358</v>
      </c>
      <c r="D1128" s="5" t="s">
        <v>352</v>
      </c>
      <c r="E1128" s="4" t="s">
        <v>359</v>
      </c>
      <c r="F1128" s="290" t="s">
        <v>360</v>
      </c>
      <c r="G1128" s="290" t="s">
        <v>41</v>
      </c>
      <c r="H1128" s="254">
        <v>5000</v>
      </c>
      <c r="I1128" s="291"/>
      <c r="J1128" s="292"/>
      <c r="K1128" s="6" t="s">
        <v>361</v>
      </c>
      <c r="L1128" s="290" t="s">
        <v>362</v>
      </c>
      <c r="M1128" s="9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</row>
    <row r="1129" spans="1:107" s="2" customFormat="1" ht="39.75" customHeight="1">
      <c r="A1129" s="155">
        <v>3</v>
      </c>
      <c r="B1129" s="9"/>
      <c r="C1129" s="5" t="s">
        <v>363</v>
      </c>
      <c r="D1129" s="5" t="s">
        <v>364</v>
      </c>
      <c r="E1129" s="4" t="s">
        <v>365</v>
      </c>
      <c r="F1129" s="290" t="s">
        <v>366</v>
      </c>
      <c r="G1129" s="290" t="s">
        <v>41</v>
      </c>
      <c r="H1129" s="254">
        <v>400</v>
      </c>
      <c r="I1129" s="291"/>
      <c r="J1129" s="292"/>
      <c r="K1129" s="6">
        <v>3.92015</v>
      </c>
      <c r="L1129" s="290" t="s">
        <v>367</v>
      </c>
      <c r="M1129" s="9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</row>
    <row r="1130" spans="1:107" s="2" customFormat="1" ht="39.75" customHeight="1">
      <c r="A1130" s="155">
        <v>4</v>
      </c>
      <c r="B1130" s="9"/>
      <c r="C1130" s="5" t="s">
        <v>363</v>
      </c>
      <c r="D1130" s="5" t="s">
        <v>364</v>
      </c>
      <c r="E1130" s="4" t="s">
        <v>365</v>
      </c>
      <c r="F1130" s="290" t="s">
        <v>368</v>
      </c>
      <c r="G1130" s="290" t="s">
        <v>355</v>
      </c>
      <c r="H1130" s="267"/>
      <c r="I1130" s="291">
        <v>1300</v>
      </c>
      <c r="J1130" s="292"/>
      <c r="K1130" s="6" t="s">
        <v>369</v>
      </c>
      <c r="L1130" s="290" t="s">
        <v>370</v>
      </c>
      <c r="M1130" s="9">
        <v>2</v>
      </c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</row>
    <row r="1131" spans="1:107" s="2" customFormat="1" ht="39.75" customHeight="1">
      <c r="A1131" s="155">
        <v>5</v>
      </c>
      <c r="B1131" s="9"/>
      <c r="C1131" s="5" t="s">
        <v>371</v>
      </c>
      <c r="D1131" s="5" t="s">
        <v>364</v>
      </c>
      <c r="E1131" s="6" t="s">
        <v>372</v>
      </c>
      <c r="F1131" s="6" t="s">
        <v>373</v>
      </c>
      <c r="G1131" s="47" t="s">
        <v>41</v>
      </c>
      <c r="H1131" s="254">
        <v>4000</v>
      </c>
      <c r="I1131" s="291"/>
      <c r="J1131" s="292"/>
      <c r="K1131" s="6" t="s">
        <v>374</v>
      </c>
      <c r="L1131" s="6" t="s">
        <v>375</v>
      </c>
      <c r="M1131" s="9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</row>
    <row r="1132" spans="1:107" s="2" customFormat="1" ht="39.75" customHeight="1">
      <c r="A1132" s="155">
        <v>6</v>
      </c>
      <c r="B1132" s="9"/>
      <c r="C1132" s="5" t="s">
        <v>376</v>
      </c>
      <c r="D1132" s="5" t="s">
        <v>364</v>
      </c>
      <c r="E1132" s="6" t="s">
        <v>377</v>
      </c>
      <c r="F1132" s="6" t="s">
        <v>378</v>
      </c>
      <c r="G1132" s="47" t="s">
        <v>41</v>
      </c>
      <c r="H1132" s="254">
        <v>4837</v>
      </c>
      <c r="I1132" s="291"/>
      <c r="J1132" s="292"/>
      <c r="K1132" s="6" t="s">
        <v>374</v>
      </c>
      <c r="L1132" s="6" t="s">
        <v>379</v>
      </c>
      <c r="M1132" s="9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</row>
    <row r="1133" spans="1:107" s="2" customFormat="1" ht="39.75" customHeight="1">
      <c r="A1133" s="155"/>
      <c r="B1133" s="9"/>
      <c r="C1133" s="5" t="s">
        <v>380</v>
      </c>
      <c r="D1133" s="5" t="s">
        <v>364</v>
      </c>
      <c r="E1133" s="6"/>
      <c r="F1133" s="6"/>
      <c r="G1133" s="47" t="s">
        <v>41</v>
      </c>
      <c r="H1133" s="254">
        <v>1103</v>
      </c>
      <c r="I1133" s="291"/>
      <c r="J1133" s="292"/>
      <c r="K1133" s="6"/>
      <c r="L1133" s="6"/>
      <c r="M1133" s="9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</row>
    <row r="1134" spans="1:107" s="2" customFormat="1" ht="39.75" customHeight="1">
      <c r="A1134" s="155">
        <v>7</v>
      </c>
      <c r="B1134" s="9"/>
      <c r="C1134" s="6" t="s">
        <v>381</v>
      </c>
      <c r="D1134" s="5" t="s">
        <v>382</v>
      </c>
      <c r="E1134" s="6" t="s">
        <v>383</v>
      </c>
      <c r="F1134" s="6" t="s">
        <v>384</v>
      </c>
      <c r="G1134" s="47" t="s">
        <v>41</v>
      </c>
      <c r="H1134" s="254">
        <v>26136</v>
      </c>
      <c r="I1134" s="291"/>
      <c r="J1134" s="292"/>
      <c r="K1134" s="6" t="s">
        <v>385</v>
      </c>
      <c r="L1134" s="6" t="s">
        <v>386</v>
      </c>
      <c r="M1134" s="9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</row>
    <row r="1135" spans="1:107" s="2" customFormat="1" ht="39.75" customHeight="1">
      <c r="A1135" s="155">
        <v>8</v>
      </c>
      <c r="B1135" s="6"/>
      <c r="C1135" s="6" t="s">
        <v>387</v>
      </c>
      <c r="D1135" s="6" t="s">
        <v>388</v>
      </c>
      <c r="E1135" s="6" t="s">
        <v>389</v>
      </c>
      <c r="F1135" s="6" t="s">
        <v>390</v>
      </c>
      <c r="G1135" s="47" t="s">
        <v>41</v>
      </c>
      <c r="H1135" s="254">
        <v>4300</v>
      </c>
      <c r="I1135" s="246"/>
      <c r="J1135" s="241"/>
      <c r="K1135" s="6" t="s">
        <v>391</v>
      </c>
      <c r="L1135" s="6" t="s">
        <v>392</v>
      </c>
      <c r="M1135" s="6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</row>
    <row r="1136" spans="1:107" s="2" customFormat="1" ht="39.75" customHeight="1">
      <c r="A1136" s="155">
        <v>9</v>
      </c>
      <c r="B1136" s="6"/>
      <c r="C1136" s="5" t="s">
        <v>393</v>
      </c>
      <c r="D1136" s="5" t="s">
        <v>394</v>
      </c>
      <c r="E1136" s="6" t="s">
        <v>395</v>
      </c>
      <c r="F1136" s="6" t="s">
        <v>396</v>
      </c>
      <c r="G1136" s="47" t="s">
        <v>41</v>
      </c>
      <c r="H1136" s="254">
        <v>5200</v>
      </c>
      <c r="I1136" s="246"/>
      <c r="J1136" s="241"/>
      <c r="K1136" s="6" t="s">
        <v>391</v>
      </c>
      <c r="L1136" s="6" t="s">
        <v>397</v>
      </c>
      <c r="M1136" s="97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</row>
    <row r="1137" spans="1:107" s="2" customFormat="1" ht="39.75" customHeight="1">
      <c r="A1137" s="155" t="s">
        <v>244</v>
      </c>
      <c r="B1137" s="71"/>
      <c r="C1137" s="6" t="s">
        <v>398</v>
      </c>
      <c r="D1137" s="6" t="s">
        <v>399</v>
      </c>
      <c r="E1137" s="6" t="s">
        <v>400</v>
      </c>
      <c r="F1137" s="6" t="s">
        <v>401</v>
      </c>
      <c r="G1137" s="47" t="s">
        <v>41</v>
      </c>
      <c r="H1137" s="254">
        <v>3304</v>
      </c>
      <c r="I1137" s="246"/>
      <c r="J1137" s="241"/>
      <c r="K1137" s="6" t="s">
        <v>402</v>
      </c>
      <c r="L1137" s="6" t="s">
        <v>403</v>
      </c>
      <c r="M1137" s="4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</row>
    <row r="1138" spans="1:107" s="2" customFormat="1" ht="39.75" customHeight="1">
      <c r="A1138" s="155">
        <v>10</v>
      </c>
      <c r="B1138" s="5"/>
      <c r="C1138" s="5" t="s">
        <v>404</v>
      </c>
      <c r="D1138" s="5" t="s">
        <v>405</v>
      </c>
      <c r="E1138" s="6" t="s">
        <v>406</v>
      </c>
      <c r="F1138" s="6" t="s">
        <v>407</v>
      </c>
      <c r="G1138" s="47" t="s">
        <v>41</v>
      </c>
      <c r="H1138" s="267">
        <v>400</v>
      </c>
      <c r="I1138" s="246"/>
      <c r="J1138" s="241"/>
      <c r="K1138" s="6" t="s">
        <v>408</v>
      </c>
      <c r="L1138" s="6" t="s">
        <v>409</v>
      </c>
      <c r="M1138" s="6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</row>
    <row r="1139" spans="1:107" s="2" customFormat="1" ht="39.75" customHeight="1">
      <c r="A1139" s="97">
        <v>11</v>
      </c>
      <c r="B1139" s="6"/>
      <c r="C1139" s="6" t="s">
        <v>410</v>
      </c>
      <c r="D1139" s="6" t="s">
        <v>394</v>
      </c>
      <c r="E1139" s="6" t="s">
        <v>411</v>
      </c>
      <c r="F1139" s="6" t="s">
        <v>412</v>
      </c>
      <c r="G1139" s="47" t="s">
        <v>41</v>
      </c>
      <c r="H1139" s="254">
        <v>5000</v>
      </c>
      <c r="I1139" s="246"/>
      <c r="J1139" s="241"/>
      <c r="K1139" s="6" t="s">
        <v>413</v>
      </c>
      <c r="L1139" s="6" t="s">
        <v>414</v>
      </c>
      <c r="M1139" s="6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</row>
    <row r="1140" spans="1:107" s="2" customFormat="1" ht="39.75" customHeight="1">
      <c r="A1140" s="97">
        <v>12</v>
      </c>
      <c r="B1140" s="6"/>
      <c r="C1140" s="6" t="s">
        <v>415</v>
      </c>
      <c r="D1140" s="6" t="s">
        <v>382</v>
      </c>
      <c r="E1140" s="6" t="s">
        <v>416</v>
      </c>
      <c r="F1140" s="6" t="s">
        <v>417</v>
      </c>
      <c r="G1140" s="47" t="s">
        <v>41</v>
      </c>
      <c r="H1140" s="254">
        <v>3000</v>
      </c>
      <c r="I1140" s="246"/>
      <c r="J1140" s="241"/>
      <c r="K1140" s="6" t="s">
        <v>418</v>
      </c>
      <c r="L1140" s="6" t="s">
        <v>419</v>
      </c>
      <c r="M1140" s="6" t="s">
        <v>420</v>
      </c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</row>
    <row r="1141" spans="1:107" s="2" customFormat="1" ht="39.75" customHeight="1">
      <c r="A1141" s="155">
        <v>13</v>
      </c>
      <c r="B1141" s="9"/>
      <c r="C1141" s="5" t="s">
        <v>421</v>
      </c>
      <c r="D1141" s="5" t="s">
        <v>422</v>
      </c>
      <c r="E1141" s="4" t="s">
        <v>423</v>
      </c>
      <c r="F1141" s="290" t="s">
        <v>424</v>
      </c>
      <c r="G1141" s="290" t="s">
        <v>41</v>
      </c>
      <c r="H1141" s="254">
        <v>5050</v>
      </c>
      <c r="I1141" s="291"/>
      <c r="J1141" s="292"/>
      <c r="K1141" s="6" t="s">
        <v>361</v>
      </c>
      <c r="L1141" s="290" t="s">
        <v>425</v>
      </c>
      <c r="M1141" s="9" t="s">
        <v>426</v>
      </c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</row>
    <row r="1142" spans="1:107" s="2" customFormat="1" ht="39.75" customHeight="1">
      <c r="A1142" s="97">
        <v>14</v>
      </c>
      <c r="B1142" s="9"/>
      <c r="C1142" s="5" t="s">
        <v>427</v>
      </c>
      <c r="D1142" s="5" t="s">
        <v>422</v>
      </c>
      <c r="E1142" s="4" t="s">
        <v>428</v>
      </c>
      <c r="F1142" s="290" t="s">
        <v>429</v>
      </c>
      <c r="G1142" s="290" t="s">
        <v>41</v>
      </c>
      <c r="H1142" s="267">
        <v>20050</v>
      </c>
      <c r="I1142" s="291"/>
      <c r="J1142" s="292"/>
      <c r="K1142" s="6" t="s">
        <v>361</v>
      </c>
      <c r="L1142" s="290" t="s">
        <v>430</v>
      </c>
      <c r="M1142" s="9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</row>
    <row r="1143" spans="1:107" s="2" customFormat="1" ht="39.75" customHeight="1">
      <c r="A1143" s="97">
        <v>15</v>
      </c>
      <c r="B1143" s="9"/>
      <c r="C1143" s="5" t="s">
        <v>431</v>
      </c>
      <c r="D1143" s="5" t="s">
        <v>432</v>
      </c>
      <c r="E1143" s="4" t="s">
        <v>433</v>
      </c>
      <c r="F1143" s="290" t="s">
        <v>434</v>
      </c>
      <c r="G1143" s="290" t="s">
        <v>41</v>
      </c>
      <c r="H1143" s="254">
        <v>40000</v>
      </c>
      <c r="I1143" s="291"/>
      <c r="J1143" s="292"/>
      <c r="K1143" s="6" t="s">
        <v>361</v>
      </c>
      <c r="L1143" s="290" t="s">
        <v>435</v>
      </c>
      <c r="M1143" s="9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</row>
    <row r="1144" spans="1:107" s="2" customFormat="1" ht="39.75" customHeight="1">
      <c r="A1144" s="155">
        <v>16</v>
      </c>
      <c r="B1144" s="9"/>
      <c r="C1144" s="5" t="s">
        <v>436</v>
      </c>
      <c r="D1144" s="5" t="s">
        <v>422</v>
      </c>
      <c r="E1144" s="5" t="s">
        <v>437</v>
      </c>
      <c r="F1144" s="5" t="s">
        <v>438</v>
      </c>
      <c r="G1144" s="47" t="s">
        <v>41</v>
      </c>
      <c r="H1144" s="267">
        <v>5200</v>
      </c>
      <c r="I1144" s="291"/>
      <c r="J1144" s="292"/>
      <c r="K1144" s="6" t="s">
        <v>439</v>
      </c>
      <c r="L1144" s="5" t="s">
        <v>440</v>
      </c>
      <c r="M1144" s="9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</row>
    <row r="1145" spans="1:107" s="2" customFormat="1" ht="39.75" customHeight="1">
      <c r="A1145" s="97">
        <v>17</v>
      </c>
      <c r="B1145" s="9"/>
      <c r="C1145" s="6" t="s">
        <v>441</v>
      </c>
      <c r="D1145" s="6" t="s">
        <v>442</v>
      </c>
      <c r="E1145" s="6" t="s">
        <v>443</v>
      </c>
      <c r="F1145" s="6" t="s">
        <v>444</v>
      </c>
      <c r="G1145" s="47" t="s">
        <v>41</v>
      </c>
      <c r="H1145" s="254">
        <v>7200</v>
      </c>
      <c r="I1145" s="291"/>
      <c r="J1145" s="292"/>
      <c r="K1145" s="6" t="s">
        <v>439</v>
      </c>
      <c r="L1145" s="6" t="s">
        <v>445</v>
      </c>
      <c r="M1145" s="9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</row>
    <row r="1146" spans="1:107" s="2" customFormat="1" ht="39.75" customHeight="1">
      <c r="A1146" s="97">
        <v>18</v>
      </c>
      <c r="B1146" s="9"/>
      <c r="C1146" s="6" t="s">
        <v>446</v>
      </c>
      <c r="D1146" s="6" t="s">
        <v>442</v>
      </c>
      <c r="E1146" s="6" t="s">
        <v>447</v>
      </c>
      <c r="F1146" s="6" t="s">
        <v>448</v>
      </c>
      <c r="G1146" s="47" t="s">
        <v>41</v>
      </c>
      <c r="H1146" s="254">
        <v>25000</v>
      </c>
      <c r="I1146" s="291"/>
      <c r="J1146" s="292"/>
      <c r="K1146" s="6" t="s">
        <v>439</v>
      </c>
      <c r="L1146" s="6" t="s">
        <v>449</v>
      </c>
      <c r="M1146" s="9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</row>
    <row r="1147" spans="1:107" s="2" customFormat="1" ht="39.75" customHeight="1">
      <c r="A1147" s="155">
        <v>19</v>
      </c>
      <c r="B1147" s="9"/>
      <c r="C1147" s="5" t="s">
        <v>450</v>
      </c>
      <c r="D1147" s="6" t="s">
        <v>451</v>
      </c>
      <c r="E1147" s="6" t="s">
        <v>452</v>
      </c>
      <c r="F1147" s="6" t="s">
        <v>453</v>
      </c>
      <c r="G1147" s="47" t="s">
        <v>41</v>
      </c>
      <c r="H1147" s="254">
        <v>34164</v>
      </c>
      <c r="I1147" s="291"/>
      <c r="J1147" s="292"/>
      <c r="K1147" s="6" t="s">
        <v>439</v>
      </c>
      <c r="L1147" s="6" t="s">
        <v>454</v>
      </c>
      <c r="M1147" s="9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</row>
    <row r="1148" spans="1:107" s="2" customFormat="1" ht="39.75" customHeight="1">
      <c r="A1148" s="97">
        <v>20</v>
      </c>
      <c r="B1148" s="9"/>
      <c r="C1148" s="5" t="s">
        <v>455</v>
      </c>
      <c r="D1148" s="6" t="s">
        <v>451</v>
      </c>
      <c r="E1148" s="6" t="s">
        <v>456</v>
      </c>
      <c r="F1148" s="6" t="s">
        <v>457</v>
      </c>
      <c r="G1148" s="47" t="s">
        <v>41</v>
      </c>
      <c r="H1148" s="254">
        <v>4389</v>
      </c>
      <c r="I1148" s="291"/>
      <c r="J1148" s="292"/>
      <c r="K1148" s="6" t="s">
        <v>439</v>
      </c>
      <c r="L1148" s="6" t="s">
        <v>458</v>
      </c>
      <c r="M1148" s="9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</row>
    <row r="1149" spans="1:107" s="2" customFormat="1" ht="39.75" customHeight="1">
      <c r="A1149" s="97">
        <v>21</v>
      </c>
      <c r="B1149" s="9"/>
      <c r="C1149" s="5" t="s">
        <v>459</v>
      </c>
      <c r="D1149" s="6" t="s">
        <v>442</v>
      </c>
      <c r="E1149" s="6" t="s">
        <v>460</v>
      </c>
      <c r="F1149" s="6" t="s">
        <v>461</v>
      </c>
      <c r="G1149" s="47" t="s">
        <v>41</v>
      </c>
      <c r="H1149" s="254">
        <v>27000</v>
      </c>
      <c r="I1149" s="291"/>
      <c r="J1149" s="292"/>
      <c r="K1149" s="6" t="s">
        <v>439</v>
      </c>
      <c r="L1149" s="6" t="s">
        <v>462</v>
      </c>
      <c r="M1149" s="9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</row>
    <row r="1150" spans="1:107" s="2" customFormat="1" ht="39.75" customHeight="1">
      <c r="A1150" s="155">
        <v>22</v>
      </c>
      <c r="B1150" s="9"/>
      <c r="C1150" s="5" t="s">
        <v>463</v>
      </c>
      <c r="D1150" s="6" t="s">
        <v>422</v>
      </c>
      <c r="E1150" s="6" t="s">
        <v>437</v>
      </c>
      <c r="F1150" s="6" t="s">
        <v>464</v>
      </c>
      <c r="G1150" s="47" t="s">
        <v>41</v>
      </c>
      <c r="H1150" s="267">
        <v>5200</v>
      </c>
      <c r="I1150" s="291"/>
      <c r="J1150" s="292"/>
      <c r="K1150" s="6" t="s">
        <v>439</v>
      </c>
      <c r="L1150" s="6" t="s">
        <v>465</v>
      </c>
      <c r="M1150" s="9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</row>
    <row r="1151" spans="1:107" s="2" customFormat="1" ht="39.75" customHeight="1">
      <c r="A1151" s="97">
        <v>23</v>
      </c>
      <c r="B1151" s="9"/>
      <c r="C1151" s="5" t="s">
        <v>466</v>
      </c>
      <c r="D1151" s="6" t="s">
        <v>442</v>
      </c>
      <c r="E1151" s="6" t="s">
        <v>467</v>
      </c>
      <c r="F1151" s="6" t="s">
        <v>468</v>
      </c>
      <c r="G1151" s="47" t="s">
        <v>41</v>
      </c>
      <c r="H1151" s="254">
        <v>5000</v>
      </c>
      <c r="I1151" s="291"/>
      <c r="J1151" s="292"/>
      <c r="K1151" s="6" t="s">
        <v>439</v>
      </c>
      <c r="L1151" s="6" t="s">
        <v>469</v>
      </c>
      <c r="M1151" s="9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</row>
    <row r="1152" spans="1:107" s="2" customFormat="1" ht="39.75" customHeight="1">
      <c r="A1152" s="97">
        <v>24</v>
      </c>
      <c r="B1152" s="9"/>
      <c r="C1152" s="5" t="s">
        <v>470</v>
      </c>
      <c r="D1152" s="6" t="s">
        <v>422</v>
      </c>
      <c r="E1152" s="6" t="s">
        <v>471</v>
      </c>
      <c r="F1152" s="6" t="s">
        <v>472</v>
      </c>
      <c r="G1152" s="47" t="s">
        <v>41</v>
      </c>
      <c r="H1152" s="254">
        <v>4020</v>
      </c>
      <c r="I1152" s="291"/>
      <c r="J1152" s="292"/>
      <c r="K1152" s="5" t="s">
        <v>439</v>
      </c>
      <c r="L1152" s="6" t="s">
        <v>473</v>
      </c>
      <c r="M1152" s="9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</row>
    <row r="1153" spans="1:107" s="2" customFormat="1" ht="39.75" customHeight="1">
      <c r="A1153" s="155">
        <v>25</v>
      </c>
      <c r="B1153" s="9"/>
      <c r="C1153" s="5" t="s">
        <v>474</v>
      </c>
      <c r="D1153" s="6" t="s">
        <v>422</v>
      </c>
      <c r="E1153" s="6" t="s">
        <v>475</v>
      </c>
      <c r="F1153" s="6" t="s">
        <v>476</v>
      </c>
      <c r="G1153" s="47" t="s">
        <v>41</v>
      </c>
      <c r="H1153" s="267">
        <v>4000</v>
      </c>
      <c r="I1153" s="291"/>
      <c r="J1153" s="292"/>
      <c r="K1153" s="6" t="s">
        <v>439</v>
      </c>
      <c r="L1153" s="6" t="s">
        <v>477</v>
      </c>
      <c r="M1153" s="9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</row>
    <row r="1154" spans="1:107" s="2" customFormat="1" ht="39.75" customHeight="1">
      <c r="A1154" s="97">
        <v>26</v>
      </c>
      <c r="B1154" s="9"/>
      <c r="C1154" s="5" t="s">
        <v>478</v>
      </c>
      <c r="D1154" s="6" t="s">
        <v>422</v>
      </c>
      <c r="E1154" s="6" t="s">
        <v>479</v>
      </c>
      <c r="F1154" s="6" t="s">
        <v>480</v>
      </c>
      <c r="G1154" s="47" t="s">
        <v>41</v>
      </c>
      <c r="H1154" s="254">
        <v>3640</v>
      </c>
      <c r="I1154" s="291"/>
      <c r="J1154" s="292"/>
      <c r="K1154" s="6" t="s">
        <v>439</v>
      </c>
      <c r="L1154" s="6" t="s">
        <v>481</v>
      </c>
      <c r="M1154" s="9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</row>
    <row r="1155" spans="1:107" s="2" customFormat="1" ht="39.75" customHeight="1">
      <c r="A1155" s="97">
        <v>27</v>
      </c>
      <c r="B1155" s="6"/>
      <c r="C1155" s="5" t="s">
        <v>482</v>
      </c>
      <c r="D1155" s="5" t="s">
        <v>422</v>
      </c>
      <c r="E1155" s="6" t="s">
        <v>483</v>
      </c>
      <c r="F1155" s="6" t="s">
        <v>484</v>
      </c>
      <c r="G1155" s="47" t="s">
        <v>41</v>
      </c>
      <c r="H1155" s="254">
        <v>595</v>
      </c>
      <c r="I1155" s="246"/>
      <c r="J1155" s="241"/>
      <c r="K1155" s="6" t="s">
        <v>485</v>
      </c>
      <c r="L1155" s="6" t="s">
        <v>486</v>
      </c>
      <c r="M1155" s="6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</row>
    <row r="1156" spans="1:107" s="2" customFormat="1" ht="39.75" customHeight="1">
      <c r="A1156" s="155">
        <v>28</v>
      </c>
      <c r="B1156" s="6"/>
      <c r="C1156" s="5" t="s">
        <v>487</v>
      </c>
      <c r="D1156" s="5" t="s">
        <v>422</v>
      </c>
      <c r="E1156" s="6" t="s">
        <v>488</v>
      </c>
      <c r="F1156" s="6" t="s">
        <v>489</v>
      </c>
      <c r="G1156" s="47" t="s">
        <v>41</v>
      </c>
      <c r="H1156" s="267">
        <v>553</v>
      </c>
      <c r="I1156" s="246"/>
      <c r="J1156" s="241"/>
      <c r="K1156" s="6" t="s">
        <v>485</v>
      </c>
      <c r="L1156" s="6" t="s">
        <v>490</v>
      </c>
      <c r="M1156" s="6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</row>
    <row r="1157" spans="1:107" s="2" customFormat="1" ht="39.75" customHeight="1">
      <c r="A1157" s="97">
        <v>29</v>
      </c>
      <c r="B1157" s="6"/>
      <c r="C1157" s="5" t="s">
        <v>491</v>
      </c>
      <c r="D1157" s="5" t="s">
        <v>442</v>
      </c>
      <c r="E1157" s="5" t="s">
        <v>492</v>
      </c>
      <c r="F1157" s="5" t="s">
        <v>493</v>
      </c>
      <c r="G1157" s="47" t="s">
        <v>41</v>
      </c>
      <c r="H1157" s="254">
        <v>10000</v>
      </c>
      <c r="I1157" s="246"/>
      <c r="J1157" s="241"/>
      <c r="K1157" s="6" t="s">
        <v>494</v>
      </c>
      <c r="L1157" s="5" t="s">
        <v>495</v>
      </c>
      <c r="M1157" s="6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</row>
    <row r="1158" spans="1:107" s="2" customFormat="1" ht="39.75" customHeight="1">
      <c r="A1158" s="97">
        <v>30</v>
      </c>
      <c r="B1158" s="6"/>
      <c r="C1158" s="5" t="s">
        <v>496</v>
      </c>
      <c r="D1158" s="5" t="s">
        <v>497</v>
      </c>
      <c r="E1158" s="5" t="s">
        <v>498</v>
      </c>
      <c r="F1158" s="5" t="s">
        <v>499</v>
      </c>
      <c r="G1158" s="47" t="s">
        <v>41</v>
      </c>
      <c r="H1158" s="254">
        <v>5211</v>
      </c>
      <c r="I1158" s="246"/>
      <c r="J1158" s="241"/>
      <c r="K1158" s="6" t="s">
        <v>500</v>
      </c>
      <c r="L1158" s="5" t="s">
        <v>501</v>
      </c>
      <c r="M1158" s="6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</row>
    <row r="1159" spans="1:107" s="2" customFormat="1" ht="39.75" customHeight="1">
      <c r="A1159" s="155">
        <v>31</v>
      </c>
      <c r="B1159" s="6"/>
      <c r="C1159" s="5" t="s">
        <v>502</v>
      </c>
      <c r="D1159" s="5" t="s">
        <v>432</v>
      </c>
      <c r="E1159" s="6" t="s">
        <v>503</v>
      </c>
      <c r="F1159" s="6" t="s">
        <v>504</v>
      </c>
      <c r="G1159" s="47" t="s">
        <v>41</v>
      </c>
      <c r="H1159" s="267">
        <v>10200</v>
      </c>
      <c r="I1159" s="246"/>
      <c r="J1159" s="241"/>
      <c r="K1159" s="6" t="s">
        <v>500</v>
      </c>
      <c r="L1159" s="6" t="s">
        <v>505</v>
      </c>
      <c r="M1159" s="6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</row>
    <row r="1160" spans="1:107" s="2" customFormat="1" ht="39.75" customHeight="1">
      <c r="A1160" s="97">
        <v>32</v>
      </c>
      <c r="B1160" s="6"/>
      <c r="C1160" s="5" t="s">
        <v>506</v>
      </c>
      <c r="D1160" s="5" t="s">
        <v>507</v>
      </c>
      <c r="E1160" s="6" t="s">
        <v>508</v>
      </c>
      <c r="F1160" s="6" t="s">
        <v>509</v>
      </c>
      <c r="G1160" s="47" t="s">
        <v>41</v>
      </c>
      <c r="H1160" s="254">
        <v>24693</v>
      </c>
      <c r="I1160" s="246"/>
      <c r="J1160" s="241"/>
      <c r="K1160" s="6" t="s">
        <v>510</v>
      </c>
      <c r="L1160" s="6" t="s">
        <v>511</v>
      </c>
      <c r="M1160" s="6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</row>
    <row r="1161" spans="1:107" s="2" customFormat="1" ht="39.75" customHeight="1">
      <c r="A1161" s="155"/>
      <c r="B1161" s="6"/>
      <c r="C1161" s="5" t="s">
        <v>512</v>
      </c>
      <c r="D1161" s="5"/>
      <c r="E1161" s="6"/>
      <c r="F1161" s="6"/>
      <c r="G1161" s="47"/>
      <c r="H1161" s="267"/>
      <c r="I1161" s="246"/>
      <c r="J1161" s="241"/>
      <c r="K1161" s="6"/>
      <c r="L1161" s="6"/>
      <c r="M1161" s="6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</row>
    <row r="1162" spans="1:107" s="2" customFormat="1" ht="51" customHeight="1">
      <c r="A1162" s="155">
        <v>33</v>
      </c>
      <c r="B1162" s="6"/>
      <c r="C1162" s="6" t="s">
        <v>513</v>
      </c>
      <c r="D1162" s="6" t="s">
        <v>514</v>
      </c>
      <c r="E1162" s="6" t="s">
        <v>515</v>
      </c>
      <c r="F1162" s="6" t="s">
        <v>516</v>
      </c>
      <c r="G1162" s="47" t="s">
        <v>41</v>
      </c>
      <c r="H1162" s="254">
        <v>4960</v>
      </c>
      <c r="I1162" s="246"/>
      <c r="J1162" s="241"/>
      <c r="K1162" s="6" t="s">
        <v>517</v>
      </c>
      <c r="L1162" s="6" t="s">
        <v>518</v>
      </c>
      <c r="M1162" s="6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</row>
    <row r="1163" spans="1:107" s="2" customFormat="1" ht="39.75" customHeight="1">
      <c r="A1163" s="155">
        <v>34</v>
      </c>
      <c r="B1163" s="6"/>
      <c r="C1163" s="5" t="s">
        <v>519</v>
      </c>
      <c r="D1163" s="5" t="s">
        <v>520</v>
      </c>
      <c r="E1163" s="5" t="s">
        <v>521</v>
      </c>
      <c r="F1163" s="5" t="s">
        <v>522</v>
      </c>
      <c r="G1163" s="47" t="s">
        <v>41</v>
      </c>
      <c r="H1163" s="254">
        <v>400</v>
      </c>
      <c r="I1163" s="246"/>
      <c r="J1163" s="241"/>
      <c r="K1163" s="6" t="s">
        <v>510</v>
      </c>
      <c r="L1163" s="5" t="s">
        <v>523</v>
      </c>
      <c r="M1163" s="6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</row>
    <row r="1164" spans="1:107" s="2" customFormat="1" ht="39.75" customHeight="1">
      <c r="A1164" s="155">
        <v>35</v>
      </c>
      <c r="B1164" s="6"/>
      <c r="C1164" s="5" t="s">
        <v>524</v>
      </c>
      <c r="D1164" s="5" t="s">
        <v>432</v>
      </c>
      <c r="E1164" s="4" t="s">
        <v>525</v>
      </c>
      <c r="F1164" s="290" t="s">
        <v>526</v>
      </c>
      <c r="G1164" s="290" t="s">
        <v>355</v>
      </c>
      <c r="H1164" s="254"/>
      <c r="I1164" s="291">
        <v>7500</v>
      </c>
      <c r="J1164" s="292"/>
      <c r="K1164" s="6" t="s">
        <v>418</v>
      </c>
      <c r="L1164" s="290" t="s">
        <v>527</v>
      </c>
      <c r="M1164" s="6">
        <v>3</v>
      </c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</row>
    <row r="1165" spans="1:107" s="2" customFormat="1" ht="39.75" customHeight="1">
      <c r="A1165" s="155">
        <v>36</v>
      </c>
      <c r="B1165" s="6"/>
      <c r="C1165" s="6" t="s">
        <v>528</v>
      </c>
      <c r="D1165" s="6" t="s">
        <v>442</v>
      </c>
      <c r="E1165" s="6" t="s">
        <v>529</v>
      </c>
      <c r="F1165" s="6" t="s">
        <v>530</v>
      </c>
      <c r="G1165" s="47" t="s">
        <v>41</v>
      </c>
      <c r="H1165" s="254">
        <v>6000</v>
      </c>
      <c r="I1165" s="246"/>
      <c r="J1165" s="241"/>
      <c r="K1165" s="6" t="s">
        <v>531</v>
      </c>
      <c r="L1165" s="6" t="s">
        <v>532</v>
      </c>
      <c r="M1165" s="6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</row>
    <row r="1166" spans="1:107" s="2" customFormat="1" ht="39.75" customHeight="1">
      <c r="A1166" s="155">
        <v>37</v>
      </c>
      <c r="B1166" s="6"/>
      <c r="C1166" s="6" t="s">
        <v>533</v>
      </c>
      <c r="D1166" s="6" t="s">
        <v>534</v>
      </c>
      <c r="E1166" s="6" t="s">
        <v>535</v>
      </c>
      <c r="F1166" s="6" t="s">
        <v>536</v>
      </c>
      <c r="G1166" s="47" t="s">
        <v>41</v>
      </c>
      <c r="H1166" s="254">
        <v>3009</v>
      </c>
      <c r="I1166" s="246"/>
      <c r="J1166" s="241"/>
      <c r="K1166" s="6" t="s">
        <v>537</v>
      </c>
      <c r="L1166" s="6" t="s">
        <v>538</v>
      </c>
      <c r="M1166" s="6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</row>
    <row r="1167" spans="1:107" s="2" customFormat="1" ht="39.75" customHeight="1">
      <c r="A1167" s="155">
        <v>38</v>
      </c>
      <c r="B1167" s="6"/>
      <c r="C1167" s="6" t="s">
        <v>539</v>
      </c>
      <c r="D1167" s="6" t="s">
        <v>497</v>
      </c>
      <c r="E1167" s="6" t="s">
        <v>540</v>
      </c>
      <c r="F1167" s="6" t="s">
        <v>541</v>
      </c>
      <c r="G1167" s="47" t="s">
        <v>41</v>
      </c>
      <c r="H1167" s="254">
        <v>400</v>
      </c>
      <c r="I1167" s="246"/>
      <c r="J1167" s="241"/>
      <c r="K1167" s="6" t="s">
        <v>542</v>
      </c>
      <c r="L1167" s="6" t="s">
        <v>543</v>
      </c>
      <c r="M1167" s="6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</row>
    <row r="1168" spans="1:107" s="2" customFormat="1" ht="39.75" customHeight="1">
      <c r="A1168" s="155">
        <v>39</v>
      </c>
      <c r="B1168" s="6"/>
      <c r="C1168" s="6" t="s">
        <v>544</v>
      </c>
      <c r="D1168" s="6" t="s">
        <v>442</v>
      </c>
      <c r="E1168" s="6" t="s">
        <v>545</v>
      </c>
      <c r="F1168" s="6" t="s">
        <v>546</v>
      </c>
      <c r="G1168" s="47" t="s">
        <v>41</v>
      </c>
      <c r="H1168" s="254">
        <v>6000</v>
      </c>
      <c r="I1168" s="246"/>
      <c r="J1168" s="241"/>
      <c r="K1168" s="6" t="s">
        <v>547</v>
      </c>
      <c r="L1168" s="6" t="s">
        <v>548</v>
      </c>
      <c r="M1168" s="6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</row>
    <row r="1169" spans="1:107" s="2" customFormat="1" ht="39.75" customHeight="1">
      <c r="A1169" s="155">
        <v>40</v>
      </c>
      <c r="B1169" s="6"/>
      <c r="C1169" s="6" t="s">
        <v>549</v>
      </c>
      <c r="D1169" s="6" t="s">
        <v>442</v>
      </c>
      <c r="E1169" s="6" t="s">
        <v>545</v>
      </c>
      <c r="F1169" s="6" t="s">
        <v>550</v>
      </c>
      <c r="G1169" s="47" t="s">
        <v>41</v>
      </c>
      <c r="H1169" s="254">
        <v>7150</v>
      </c>
      <c r="I1169" s="246"/>
      <c r="J1169" s="241"/>
      <c r="K1169" s="6" t="s">
        <v>547</v>
      </c>
      <c r="L1169" s="6" t="s">
        <v>551</v>
      </c>
      <c r="M1169" s="6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</row>
    <row r="1170" spans="1:107" s="2" customFormat="1" ht="39.75" customHeight="1">
      <c r="A1170" s="155">
        <v>41</v>
      </c>
      <c r="B1170" s="6"/>
      <c r="C1170" s="6" t="s">
        <v>552</v>
      </c>
      <c r="D1170" s="6" t="s">
        <v>442</v>
      </c>
      <c r="E1170" s="6" t="s">
        <v>545</v>
      </c>
      <c r="F1170" s="6" t="s">
        <v>553</v>
      </c>
      <c r="G1170" s="47" t="s">
        <v>41</v>
      </c>
      <c r="H1170" s="254">
        <v>7200</v>
      </c>
      <c r="I1170" s="246"/>
      <c r="J1170" s="241"/>
      <c r="K1170" s="6" t="s">
        <v>547</v>
      </c>
      <c r="L1170" s="6" t="s">
        <v>554</v>
      </c>
      <c r="M1170" s="6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</row>
    <row r="1171" spans="1:107" s="2" customFormat="1" ht="39.75" customHeight="1">
      <c r="A1171" s="155">
        <v>42</v>
      </c>
      <c r="B1171" s="6"/>
      <c r="C1171" s="6" t="s">
        <v>555</v>
      </c>
      <c r="D1171" s="6" t="s">
        <v>442</v>
      </c>
      <c r="E1171" s="6" t="s">
        <v>443</v>
      </c>
      <c r="F1171" s="6" t="s">
        <v>556</v>
      </c>
      <c r="G1171" s="47" t="s">
        <v>41</v>
      </c>
      <c r="H1171" s="254">
        <v>7000</v>
      </c>
      <c r="I1171" s="246"/>
      <c r="J1171" s="241"/>
      <c r="K1171" s="6" t="s">
        <v>547</v>
      </c>
      <c r="L1171" s="6" t="s">
        <v>557</v>
      </c>
      <c r="M1171" s="6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</row>
    <row r="1172" spans="1:107" s="2" customFormat="1" ht="39.75" customHeight="1">
      <c r="A1172" s="155">
        <v>43</v>
      </c>
      <c r="B1172" s="6"/>
      <c r="C1172" s="6" t="s">
        <v>558</v>
      </c>
      <c r="D1172" s="6" t="s">
        <v>442</v>
      </c>
      <c r="E1172" s="6" t="s">
        <v>443</v>
      </c>
      <c r="F1172" s="6" t="s">
        <v>559</v>
      </c>
      <c r="G1172" s="47" t="s">
        <v>41</v>
      </c>
      <c r="H1172" s="254">
        <v>4000</v>
      </c>
      <c r="I1172" s="246"/>
      <c r="J1172" s="241"/>
      <c r="K1172" s="6" t="s">
        <v>547</v>
      </c>
      <c r="L1172" s="6" t="s">
        <v>560</v>
      </c>
      <c r="M1172" s="6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</row>
    <row r="1173" spans="1:107" s="2" customFormat="1" ht="39.75" customHeight="1">
      <c r="A1173" s="155"/>
      <c r="B1173" s="6"/>
      <c r="C1173" s="6" t="s">
        <v>561</v>
      </c>
      <c r="D1173" s="6" t="s">
        <v>442</v>
      </c>
      <c r="E1173" s="6" t="s">
        <v>443</v>
      </c>
      <c r="F1173" s="6" t="s">
        <v>562</v>
      </c>
      <c r="G1173" s="47" t="s">
        <v>41</v>
      </c>
      <c r="H1173" s="254">
        <v>7000</v>
      </c>
      <c r="I1173" s="246"/>
      <c r="J1173" s="241"/>
      <c r="K1173" s="6" t="s">
        <v>547</v>
      </c>
      <c r="L1173" s="6" t="s">
        <v>563</v>
      </c>
      <c r="M1173" s="6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</row>
    <row r="1174" spans="1:107" s="2" customFormat="1" ht="39.75" customHeight="1">
      <c r="A1174" s="155">
        <v>44</v>
      </c>
      <c r="B1174" s="6"/>
      <c r="C1174" s="6" t="s">
        <v>564</v>
      </c>
      <c r="D1174" s="6" t="s">
        <v>432</v>
      </c>
      <c r="E1174" s="6" t="s">
        <v>565</v>
      </c>
      <c r="F1174" s="6" t="s">
        <v>566</v>
      </c>
      <c r="G1174" s="47" t="s">
        <v>41</v>
      </c>
      <c r="H1174" s="254">
        <v>1190</v>
      </c>
      <c r="I1174" s="246"/>
      <c r="J1174" s="241"/>
      <c r="K1174" s="6" t="s">
        <v>567</v>
      </c>
      <c r="L1174" s="6" t="s">
        <v>568</v>
      </c>
      <c r="M1174" s="6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</row>
    <row r="1175" spans="1:107" s="2" customFormat="1" ht="39.75" customHeight="1">
      <c r="A1175" s="155">
        <v>45</v>
      </c>
      <c r="B1175" s="6"/>
      <c r="C1175" s="6" t="s">
        <v>569</v>
      </c>
      <c r="D1175" s="6" t="s">
        <v>422</v>
      </c>
      <c r="E1175" s="6" t="s">
        <v>570</v>
      </c>
      <c r="F1175" s="6" t="s">
        <v>571</v>
      </c>
      <c r="G1175" s="47" t="s">
        <v>41</v>
      </c>
      <c r="H1175" s="254">
        <v>5200</v>
      </c>
      <c r="I1175" s="246"/>
      <c r="J1175" s="241"/>
      <c r="K1175" s="6" t="s">
        <v>572</v>
      </c>
      <c r="L1175" s="6" t="s">
        <v>573</v>
      </c>
      <c r="M1175" s="6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</row>
    <row r="1176" spans="1:107" s="2" customFormat="1" ht="39.75" customHeight="1">
      <c r="A1176" s="155">
        <v>46</v>
      </c>
      <c r="B1176" s="9"/>
      <c r="C1176" s="71" t="s">
        <v>574</v>
      </c>
      <c r="D1176" s="71" t="s">
        <v>575</v>
      </c>
      <c r="E1176" s="4" t="s">
        <v>576</v>
      </c>
      <c r="F1176" s="4" t="s">
        <v>577</v>
      </c>
      <c r="G1176" s="4" t="s">
        <v>41</v>
      </c>
      <c r="H1176" s="267">
        <v>600</v>
      </c>
      <c r="I1176" s="291"/>
      <c r="J1176" s="292"/>
      <c r="K1176" s="6" t="s">
        <v>578</v>
      </c>
      <c r="L1176" s="4" t="s">
        <v>579</v>
      </c>
      <c r="M1176" s="9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</row>
    <row r="1177" spans="1:107" s="2" customFormat="1" ht="39.75" customHeight="1">
      <c r="A1177" s="155">
        <v>47</v>
      </c>
      <c r="B1177" s="9"/>
      <c r="C1177" s="5" t="s">
        <v>580</v>
      </c>
      <c r="D1177" s="5" t="s">
        <v>581</v>
      </c>
      <c r="E1177" s="4" t="s">
        <v>582</v>
      </c>
      <c r="F1177" s="46" t="s">
        <v>583</v>
      </c>
      <c r="G1177" s="290" t="s">
        <v>41</v>
      </c>
      <c r="H1177" s="254">
        <v>2213</v>
      </c>
      <c r="I1177" s="291"/>
      <c r="J1177" s="292"/>
      <c r="K1177" s="6" t="s">
        <v>578</v>
      </c>
      <c r="L1177" s="46" t="s">
        <v>584</v>
      </c>
      <c r="M1177" s="9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</row>
    <row r="1178" spans="1:107" s="2" customFormat="1" ht="39.75" customHeight="1">
      <c r="A1178" s="155">
        <v>48</v>
      </c>
      <c r="B1178" s="9"/>
      <c r="C1178" s="5" t="s">
        <v>585</v>
      </c>
      <c r="D1178" s="5" t="s">
        <v>581</v>
      </c>
      <c r="E1178" s="4" t="s">
        <v>586</v>
      </c>
      <c r="F1178" s="290" t="s">
        <v>587</v>
      </c>
      <c r="G1178" s="290" t="s">
        <v>41</v>
      </c>
      <c r="H1178" s="254">
        <v>41000</v>
      </c>
      <c r="I1178" s="291"/>
      <c r="J1178" s="292"/>
      <c r="K1178" s="6" t="s">
        <v>578</v>
      </c>
      <c r="L1178" s="290" t="s">
        <v>588</v>
      </c>
      <c r="M1178" s="9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</row>
    <row r="1179" spans="1:107" s="2" customFormat="1" ht="39.75" customHeight="1">
      <c r="A1179" s="155">
        <v>49</v>
      </c>
      <c r="B1179" s="9"/>
      <c r="C1179" s="5" t="s">
        <v>589</v>
      </c>
      <c r="D1179" s="5" t="s">
        <v>575</v>
      </c>
      <c r="E1179" s="5" t="s">
        <v>590</v>
      </c>
      <c r="F1179" s="5" t="s">
        <v>591</v>
      </c>
      <c r="G1179" s="294" t="s">
        <v>41</v>
      </c>
      <c r="H1179" s="267">
        <v>10200</v>
      </c>
      <c r="I1179" s="291"/>
      <c r="J1179" s="292"/>
      <c r="K1179" s="6" t="s">
        <v>374</v>
      </c>
      <c r="L1179" s="5" t="s">
        <v>592</v>
      </c>
      <c r="M1179" s="9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</row>
    <row r="1180" spans="1:107" s="2" customFormat="1" ht="39.75" customHeight="1">
      <c r="A1180" s="155">
        <v>50</v>
      </c>
      <c r="B1180" s="9"/>
      <c r="C1180" s="5" t="s">
        <v>593</v>
      </c>
      <c r="D1180" s="5" t="s">
        <v>575</v>
      </c>
      <c r="E1180" s="5" t="s">
        <v>594</v>
      </c>
      <c r="F1180" s="5" t="s">
        <v>595</v>
      </c>
      <c r="G1180" s="294" t="s">
        <v>41</v>
      </c>
      <c r="H1180" s="254">
        <v>5100</v>
      </c>
      <c r="I1180" s="291"/>
      <c r="J1180" s="292"/>
      <c r="K1180" s="6" t="s">
        <v>374</v>
      </c>
      <c r="L1180" s="5" t="s">
        <v>596</v>
      </c>
      <c r="M1180" s="9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</row>
    <row r="1181" spans="1:107" s="2" customFormat="1" ht="39.75" customHeight="1">
      <c r="A1181" s="155">
        <v>51</v>
      </c>
      <c r="B1181" s="9"/>
      <c r="C1181" s="5" t="s">
        <v>593</v>
      </c>
      <c r="D1181" s="5" t="s">
        <v>575</v>
      </c>
      <c r="E1181" s="5" t="s">
        <v>597</v>
      </c>
      <c r="F1181" s="5" t="s">
        <v>598</v>
      </c>
      <c r="G1181" s="294" t="s">
        <v>41</v>
      </c>
      <c r="H1181" s="254">
        <v>3650</v>
      </c>
      <c r="I1181" s="291"/>
      <c r="J1181" s="292"/>
      <c r="K1181" s="6" t="s">
        <v>374</v>
      </c>
      <c r="L1181" s="5" t="s">
        <v>599</v>
      </c>
      <c r="M1181" s="9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</row>
    <row r="1182" spans="1:107" s="2" customFormat="1" ht="39.75" customHeight="1">
      <c r="A1182" s="155">
        <v>52</v>
      </c>
      <c r="B1182" s="9"/>
      <c r="C1182" s="6" t="s">
        <v>600</v>
      </c>
      <c r="D1182" s="6" t="s">
        <v>601</v>
      </c>
      <c r="E1182" s="6" t="s">
        <v>602</v>
      </c>
      <c r="F1182" s="6" t="s">
        <v>603</v>
      </c>
      <c r="G1182" s="294" t="s">
        <v>41</v>
      </c>
      <c r="H1182" s="254">
        <v>25000</v>
      </c>
      <c r="I1182" s="291"/>
      <c r="J1182" s="292"/>
      <c r="K1182" s="6" t="s">
        <v>374</v>
      </c>
      <c r="L1182" s="6" t="s">
        <v>604</v>
      </c>
      <c r="M1182" s="9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</row>
    <row r="1183" spans="1:107" s="2" customFormat="1" ht="39.75" customHeight="1">
      <c r="A1183" s="155">
        <v>53</v>
      </c>
      <c r="B1183" s="9"/>
      <c r="C1183" s="6" t="s">
        <v>605</v>
      </c>
      <c r="D1183" s="6" t="s">
        <v>601</v>
      </c>
      <c r="E1183" s="6" t="s">
        <v>606</v>
      </c>
      <c r="F1183" s="6" t="s">
        <v>607</v>
      </c>
      <c r="G1183" s="294" t="s">
        <v>41</v>
      </c>
      <c r="H1183" s="267">
        <v>200</v>
      </c>
      <c r="I1183" s="291"/>
      <c r="J1183" s="292"/>
      <c r="K1183" s="6" t="s">
        <v>374</v>
      </c>
      <c r="L1183" s="6" t="s">
        <v>608</v>
      </c>
      <c r="M1183" s="9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</row>
    <row r="1184" spans="1:107" s="2" customFormat="1" ht="39.75" customHeight="1">
      <c r="A1184" s="155">
        <v>54</v>
      </c>
      <c r="B1184" s="9"/>
      <c r="C1184" s="5" t="s">
        <v>609</v>
      </c>
      <c r="D1184" s="5" t="s">
        <v>610</v>
      </c>
      <c r="E1184" s="6" t="s">
        <v>611</v>
      </c>
      <c r="F1184" s="6" t="s">
        <v>612</v>
      </c>
      <c r="G1184" s="47" t="s">
        <v>41</v>
      </c>
      <c r="H1184" s="254">
        <v>5000</v>
      </c>
      <c r="I1184" s="291"/>
      <c r="J1184" s="292"/>
      <c r="K1184" s="6" t="s">
        <v>385</v>
      </c>
      <c r="L1184" s="6" t="s">
        <v>613</v>
      </c>
      <c r="M1184" s="9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</row>
    <row r="1185" spans="1:107" s="2" customFormat="1" ht="39.75" customHeight="1">
      <c r="A1185" s="155"/>
      <c r="B1185" s="9"/>
      <c r="C1185" s="5" t="s">
        <v>614</v>
      </c>
      <c r="D1185" s="5" t="s">
        <v>610</v>
      </c>
      <c r="E1185" s="6"/>
      <c r="F1185" s="6"/>
      <c r="G1185" s="47"/>
      <c r="H1185" s="254"/>
      <c r="I1185" s="291"/>
      <c r="J1185" s="292"/>
      <c r="K1185" s="6"/>
      <c r="L1185" s="6"/>
      <c r="M1185" s="9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</row>
    <row r="1186" spans="1:107" s="2" customFormat="1" ht="39.75" customHeight="1">
      <c r="A1186" s="155">
        <v>55</v>
      </c>
      <c r="B1186" s="9"/>
      <c r="C1186" s="5" t="s">
        <v>615</v>
      </c>
      <c r="D1186" s="5" t="s">
        <v>610</v>
      </c>
      <c r="E1186" s="6" t="s">
        <v>616</v>
      </c>
      <c r="F1186" s="6" t="s">
        <v>617</v>
      </c>
      <c r="G1186" s="47" t="s">
        <v>41</v>
      </c>
      <c r="H1186" s="267">
        <v>3200</v>
      </c>
      <c r="I1186" s="291"/>
      <c r="J1186" s="292"/>
      <c r="K1186" s="6" t="s">
        <v>385</v>
      </c>
      <c r="L1186" s="6" t="s">
        <v>618</v>
      </c>
      <c r="M1186" s="9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</row>
    <row r="1187" spans="1:107" s="2" customFormat="1" ht="39.75" customHeight="1">
      <c r="A1187" s="155"/>
      <c r="B1187" s="9"/>
      <c r="C1187" s="5" t="s">
        <v>619</v>
      </c>
      <c r="D1187" s="5" t="s">
        <v>610</v>
      </c>
      <c r="E1187" s="6"/>
      <c r="F1187" s="6"/>
      <c r="G1187" s="47" t="s">
        <v>41</v>
      </c>
      <c r="H1187" s="254">
        <v>3200</v>
      </c>
      <c r="I1187" s="291"/>
      <c r="J1187" s="292"/>
      <c r="K1187" s="6"/>
      <c r="L1187" s="6"/>
      <c r="M1187" s="9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</row>
    <row r="1188" spans="1:107" s="2" customFormat="1" ht="39.75" customHeight="1">
      <c r="A1188" s="155">
        <v>56</v>
      </c>
      <c r="B1188" s="6"/>
      <c r="C1188" s="5" t="s">
        <v>620</v>
      </c>
      <c r="D1188" s="5" t="s">
        <v>581</v>
      </c>
      <c r="E1188" s="5" t="s">
        <v>621</v>
      </c>
      <c r="F1188" s="5" t="s">
        <v>622</v>
      </c>
      <c r="G1188" s="47" t="s">
        <v>41</v>
      </c>
      <c r="H1188" s="254">
        <v>5050</v>
      </c>
      <c r="I1188" s="246"/>
      <c r="J1188" s="241"/>
      <c r="K1188" s="6" t="s">
        <v>500</v>
      </c>
      <c r="L1188" s="5" t="s">
        <v>623</v>
      </c>
      <c r="M1188" s="6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</row>
    <row r="1189" spans="1:107" s="2" customFormat="1" ht="39.75" customHeight="1">
      <c r="A1189" s="155"/>
      <c r="B1189" s="6"/>
      <c r="C1189" s="5" t="s">
        <v>624</v>
      </c>
      <c r="D1189" s="5" t="s">
        <v>581</v>
      </c>
      <c r="E1189" s="6"/>
      <c r="F1189" s="6"/>
      <c r="G1189" s="47" t="s">
        <v>41</v>
      </c>
      <c r="H1189" s="267">
        <v>6050</v>
      </c>
      <c r="I1189" s="246"/>
      <c r="J1189" s="241"/>
      <c r="K1189" s="6"/>
      <c r="L1189" s="6"/>
      <c r="M1189" s="6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</row>
    <row r="1190" spans="1:107" s="2" customFormat="1" ht="39.75" customHeight="1">
      <c r="A1190" s="155">
        <v>57</v>
      </c>
      <c r="B1190" s="6"/>
      <c r="C1190" s="5" t="s">
        <v>625</v>
      </c>
      <c r="D1190" s="5" t="s">
        <v>581</v>
      </c>
      <c r="E1190" s="6" t="s">
        <v>626</v>
      </c>
      <c r="F1190" s="6" t="s">
        <v>627</v>
      </c>
      <c r="G1190" s="47" t="s">
        <v>41</v>
      </c>
      <c r="H1190" s="254">
        <v>3650</v>
      </c>
      <c r="I1190" s="246"/>
      <c r="J1190" s="241"/>
      <c r="K1190" s="6" t="s">
        <v>500</v>
      </c>
      <c r="L1190" s="6" t="s">
        <v>628</v>
      </c>
      <c r="M1190" s="6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</row>
    <row r="1191" spans="1:107" s="2" customFormat="1" ht="39.75" customHeight="1">
      <c r="A1191" s="155">
        <v>58</v>
      </c>
      <c r="B1191" s="6"/>
      <c r="C1191" s="5" t="s">
        <v>629</v>
      </c>
      <c r="D1191" s="5" t="s">
        <v>581</v>
      </c>
      <c r="E1191" s="6" t="s">
        <v>630</v>
      </c>
      <c r="F1191" s="6" t="s">
        <v>631</v>
      </c>
      <c r="G1191" s="47" t="s">
        <v>41</v>
      </c>
      <c r="H1191" s="254">
        <v>5000</v>
      </c>
      <c r="I1191" s="246"/>
      <c r="J1191" s="241"/>
      <c r="K1191" s="6" t="s">
        <v>500</v>
      </c>
      <c r="L1191" s="6" t="s">
        <v>632</v>
      </c>
      <c r="M1191" s="6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</row>
    <row r="1192" spans="1:107" s="2" customFormat="1" ht="39.75" customHeight="1">
      <c r="A1192" s="155">
        <v>59</v>
      </c>
      <c r="B1192" s="6"/>
      <c r="C1192" s="5" t="s">
        <v>633</v>
      </c>
      <c r="D1192" s="5" t="s">
        <v>581</v>
      </c>
      <c r="E1192" s="6" t="s">
        <v>634</v>
      </c>
      <c r="F1192" s="6" t="s">
        <v>635</v>
      </c>
      <c r="G1192" s="47" t="s">
        <v>41</v>
      </c>
      <c r="H1192" s="254">
        <v>3500</v>
      </c>
      <c r="I1192" s="246"/>
      <c r="J1192" s="241"/>
      <c r="K1192" s="6" t="s">
        <v>500</v>
      </c>
      <c r="L1192" s="6" t="s">
        <v>636</v>
      </c>
      <c r="M1192" s="6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</row>
    <row r="1193" spans="1:107" s="2" customFormat="1" ht="39.75" customHeight="1">
      <c r="A1193" s="155">
        <v>60</v>
      </c>
      <c r="B1193" s="6"/>
      <c r="C1193" s="5" t="s">
        <v>637</v>
      </c>
      <c r="D1193" s="5" t="s">
        <v>638</v>
      </c>
      <c r="E1193" s="6" t="s">
        <v>639</v>
      </c>
      <c r="F1193" s="6" t="s">
        <v>640</v>
      </c>
      <c r="G1193" s="47" t="s">
        <v>41</v>
      </c>
      <c r="H1193" s="267">
        <v>115556</v>
      </c>
      <c r="I1193" s="246"/>
      <c r="J1193" s="241"/>
      <c r="K1193" s="6" t="s">
        <v>500</v>
      </c>
      <c r="L1193" s="6" t="s">
        <v>641</v>
      </c>
      <c r="M1193" s="6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</row>
    <row r="1194" spans="1:107" s="2" customFormat="1" ht="39.75" customHeight="1">
      <c r="A1194" s="155">
        <v>61</v>
      </c>
      <c r="B1194" s="6"/>
      <c r="C1194" s="5" t="s">
        <v>642</v>
      </c>
      <c r="D1194" s="5" t="s">
        <v>643</v>
      </c>
      <c r="E1194" s="5" t="s">
        <v>644</v>
      </c>
      <c r="F1194" s="5" t="s">
        <v>645</v>
      </c>
      <c r="G1194" s="47" t="s">
        <v>41</v>
      </c>
      <c r="H1194" s="254">
        <v>1087</v>
      </c>
      <c r="I1194" s="246"/>
      <c r="J1194" s="241"/>
      <c r="K1194" s="6" t="s">
        <v>500</v>
      </c>
      <c r="L1194" s="5" t="s">
        <v>646</v>
      </c>
      <c r="M1194" s="6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</row>
    <row r="1195" spans="1:107" s="2" customFormat="1" ht="39.75" customHeight="1">
      <c r="A1195" s="155">
        <v>62</v>
      </c>
      <c r="B1195" s="6"/>
      <c r="C1195" s="5" t="s">
        <v>647</v>
      </c>
      <c r="D1195" s="5" t="s">
        <v>643</v>
      </c>
      <c r="E1195" s="5" t="s">
        <v>648</v>
      </c>
      <c r="F1195" s="5" t="s">
        <v>649</v>
      </c>
      <c r="G1195" s="47" t="s">
        <v>41</v>
      </c>
      <c r="H1195" s="254">
        <v>10000</v>
      </c>
      <c r="I1195" s="246"/>
      <c r="J1195" s="241"/>
      <c r="K1195" s="6" t="s">
        <v>500</v>
      </c>
      <c r="L1195" s="5" t="s">
        <v>650</v>
      </c>
      <c r="M1195" s="6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</row>
    <row r="1196" spans="1:107" s="2" customFormat="1" ht="39.75" customHeight="1">
      <c r="A1196" s="155">
        <v>63</v>
      </c>
      <c r="B1196" s="6"/>
      <c r="C1196" s="5" t="s">
        <v>651</v>
      </c>
      <c r="D1196" s="5" t="s">
        <v>652</v>
      </c>
      <c r="E1196" s="5" t="s">
        <v>653</v>
      </c>
      <c r="F1196" s="5" t="s">
        <v>654</v>
      </c>
      <c r="G1196" s="47" t="s">
        <v>41</v>
      </c>
      <c r="H1196" s="254">
        <v>20000</v>
      </c>
      <c r="I1196" s="246"/>
      <c r="J1196" s="241"/>
      <c r="K1196" s="6" t="s">
        <v>500</v>
      </c>
      <c r="L1196" s="5" t="s">
        <v>655</v>
      </c>
      <c r="M1196" s="6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</row>
    <row r="1197" spans="1:107" s="2" customFormat="1" ht="39.75" customHeight="1">
      <c r="A1197" s="155">
        <v>64</v>
      </c>
      <c r="B1197" s="6"/>
      <c r="C1197" s="6" t="s">
        <v>656</v>
      </c>
      <c r="D1197" s="6" t="s">
        <v>657</v>
      </c>
      <c r="E1197" s="6" t="s">
        <v>658</v>
      </c>
      <c r="F1197" s="6" t="s">
        <v>659</v>
      </c>
      <c r="G1197" s="47" t="s">
        <v>41</v>
      </c>
      <c r="H1197" s="254">
        <v>4150</v>
      </c>
      <c r="I1197" s="246"/>
      <c r="J1197" s="241"/>
      <c r="K1197" s="6" t="s">
        <v>660</v>
      </c>
      <c r="L1197" s="6" t="s">
        <v>661</v>
      </c>
      <c r="M1197" s="6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</row>
    <row r="1198" spans="1:107" s="2" customFormat="1" ht="39.75" customHeight="1">
      <c r="A1198" s="155">
        <v>65</v>
      </c>
      <c r="B1198" s="6"/>
      <c r="C1198" s="6" t="s">
        <v>662</v>
      </c>
      <c r="D1198" s="6" t="s">
        <v>657</v>
      </c>
      <c r="E1198" s="6" t="s">
        <v>658</v>
      </c>
      <c r="F1198" s="6" t="s">
        <v>663</v>
      </c>
      <c r="G1198" s="47" t="s">
        <v>41</v>
      </c>
      <c r="H1198" s="254">
        <v>5200</v>
      </c>
      <c r="I1198" s="246"/>
      <c r="J1198" s="241"/>
      <c r="K1198" s="6" t="s">
        <v>660</v>
      </c>
      <c r="L1198" s="6" t="s">
        <v>664</v>
      </c>
      <c r="M1198" s="6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</row>
    <row r="1199" spans="1:107" s="2" customFormat="1" ht="39.75" customHeight="1">
      <c r="A1199" s="155">
        <v>66</v>
      </c>
      <c r="B1199" s="6"/>
      <c r="C1199" s="6" t="s">
        <v>665</v>
      </c>
      <c r="D1199" s="6" t="s">
        <v>657</v>
      </c>
      <c r="E1199" s="6" t="s">
        <v>666</v>
      </c>
      <c r="F1199" s="6" t="s">
        <v>667</v>
      </c>
      <c r="G1199" s="47" t="s">
        <v>41</v>
      </c>
      <c r="H1199" s="254">
        <v>5000</v>
      </c>
      <c r="I1199" s="246"/>
      <c r="J1199" s="241"/>
      <c r="K1199" s="6" t="s">
        <v>660</v>
      </c>
      <c r="L1199" s="6" t="s">
        <v>668</v>
      </c>
      <c r="M1199" s="6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</row>
    <row r="1200" spans="1:107" s="2" customFormat="1" ht="39.75" customHeight="1">
      <c r="A1200" s="155">
        <v>67</v>
      </c>
      <c r="B1200" s="6"/>
      <c r="C1200" s="6" t="s">
        <v>669</v>
      </c>
      <c r="D1200" s="6" t="s">
        <v>657</v>
      </c>
      <c r="E1200" s="6" t="s">
        <v>670</v>
      </c>
      <c r="F1200" s="6" t="s">
        <v>671</v>
      </c>
      <c r="G1200" s="47" t="s">
        <v>41</v>
      </c>
      <c r="H1200" s="254">
        <v>3200</v>
      </c>
      <c r="I1200" s="246"/>
      <c r="J1200" s="241"/>
      <c r="K1200" s="6" t="s">
        <v>660</v>
      </c>
      <c r="L1200" s="6" t="s">
        <v>672</v>
      </c>
      <c r="M1200" s="6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</row>
    <row r="1201" spans="1:107" s="2" customFormat="1" ht="39.75" customHeight="1">
      <c r="A1201" s="155">
        <v>68</v>
      </c>
      <c r="B1201" s="6"/>
      <c r="C1201" s="6" t="s">
        <v>673</v>
      </c>
      <c r="D1201" s="6" t="s">
        <v>657</v>
      </c>
      <c r="E1201" s="6" t="s">
        <v>670</v>
      </c>
      <c r="F1201" s="6" t="s">
        <v>674</v>
      </c>
      <c r="G1201" s="47" t="s">
        <v>41</v>
      </c>
      <c r="H1201" s="254">
        <v>300</v>
      </c>
      <c r="I1201" s="246"/>
      <c r="J1201" s="241"/>
      <c r="K1201" s="6" t="s">
        <v>660</v>
      </c>
      <c r="L1201" s="6" t="s">
        <v>675</v>
      </c>
      <c r="M1201" s="6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</row>
    <row r="1202" spans="1:107" s="2" customFormat="1" ht="39.75" customHeight="1">
      <c r="A1202" s="155">
        <v>69</v>
      </c>
      <c r="B1202" s="6"/>
      <c r="C1202" s="6" t="s">
        <v>676</v>
      </c>
      <c r="D1202" s="6" t="s">
        <v>657</v>
      </c>
      <c r="E1202" s="6" t="s">
        <v>677</v>
      </c>
      <c r="F1202" s="6" t="s">
        <v>678</v>
      </c>
      <c r="G1202" s="47" t="s">
        <v>41</v>
      </c>
      <c r="H1202" s="254">
        <v>50000</v>
      </c>
      <c r="I1202" s="246"/>
      <c r="J1202" s="241"/>
      <c r="K1202" s="6" t="s">
        <v>660</v>
      </c>
      <c r="L1202" s="6" t="s">
        <v>679</v>
      </c>
      <c r="M1202" s="6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</row>
    <row r="1203" spans="1:107" s="2" customFormat="1" ht="39.75" customHeight="1">
      <c r="A1203" s="155">
        <v>70</v>
      </c>
      <c r="B1203" s="6"/>
      <c r="C1203" s="6" t="s">
        <v>680</v>
      </c>
      <c r="D1203" s="6" t="s">
        <v>681</v>
      </c>
      <c r="E1203" s="6" t="s">
        <v>682</v>
      </c>
      <c r="F1203" s="6" t="s">
        <v>683</v>
      </c>
      <c r="G1203" s="47" t="s">
        <v>41</v>
      </c>
      <c r="H1203" s="254">
        <v>10200</v>
      </c>
      <c r="I1203" s="246"/>
      <c r="J1203" s="241"/>
      <c r="K1203" s="6" t="s">
        <v>684</v>
      </c>
      <c r="L1203" s="6" t="s">
        <v>685</v>
      </c>
      <c r="M1203" s="6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</row>
    <row r="1204" spans="1:107" s="2" customFormat="1" ht="39.75" customHeight="1">
      <c r="A1204" s="155">
        <v>71</v>
      </c>
      <c r="B1204" s="6"/>
      <c r="C1204" s="6" t="s">
        <v>686</v>
      </c>
      <c r="D1204" s="6" t="s">
        <v>681</v>
      </c>
      <c r="E1204" s="6" t="s">
        <v>687</v>
      </c>
      <c r="F1204" s="6" t="s">
        <v>688</v>
      </c>
      <c r="G1204" s="47" t="s">
        <v>41</v>
      </c>
      <c r="H1204" s="254">
        <v>3723</v>
      </c>
      <c r="I1204" s="246"/>
      <c r="J1204" s="241"/>
      <c r="K1204" s="6" t="s">
        <v>684</v>
      </c>
      <c r="L1204" s="6" t="s">
        <v>689</v>
      </c>
      <c r="M1204" s="6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</row>
    <row r="1205" spans="1:107" ht="39.75" customHeight="1">
      <c r="A1205" s="155">
        <v>72</v>
      </c>
      <c r="B1205" s="6"/>
      <c r="C1205" s="6" t="s">
        <v>690</v>
      </c>
      <c r="D1205" s="6" t="s">
        <v>399</v>
      </c>
      <c r="E1205" s="6" t="s">
        <v>691</v>
      </c>
      <c r="F1205" s="6" t="s">
        <v>692</v>
      </c>
      <c r="G1205" s="47" t="s">
        <v>41</v>
      </c>
      <c r="H1205" s="254">
        <v>20200</v>
      </c>
      <c r="I1205" s="246"/>
      <c r="J1205" s="241"/>
      <c r="K1205" s="6" t="s">
        <v>693</v>
      </c>
      <c r="L1205" s="6" t="s">
        <v>694</v>
      </c>
      <c r="M1205" s="6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</row>
    <row r="1206" spans="1:107" ht="39.75" customHeight="1">
      <c r="A1206" s="155">
        <v>73</v>
      </c>
      <c r="B1206" s="6"/>
      <c r="C1206" s="6" t="s">
        <v>695</v>
      </c>
      <c r="D1206" s="6" t="s">
        <v>399</v>
      </c>
      <c r="E1206" s="6" t="s">
        <v>696</v>
      </c>
      <c r="F1206" s="6" t="s">
        <v>697</v>
      </c>
      <c r="G1206" s="47" t="s">
        <v>41</v>
      </c>
      <c r="H1206" s="254">
        <v>10050</v>
      </c>
      <c r="I1206" s="246"/>
      <c r="J1206" s="241"/>
      <c r="K1206" s="6" t="s">
        <v>693</v>
      </c>
      <c r="L1206" s="6" t="s">
        <v>698</v>
      </c>
      <c r="M1206" s="6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</row>
    <row r="1207" spans="1:107" ht="39.75" customHeight="1">
      <c r="A1207" s="155">
        <v>74</v>
      </c>
      <c r="B1207" s="6"/>
      <c r="C1207" s="6" t="s">
        <v>699</v>
      </c>
      <c r="D1207" s="6" t="s">
        <v>399</v>
      </c>
      <c r="E1207" s="6" t="s">
        <v>700</v>
      </c>
      <c r="F1207" s="6" t="s">
        <v>701</v>
      </c>
      <c r="G1207" s="47" t="s">
        <v>41</v>
      </c>
      <c r="H1207" s="254">
        <v>50200</v>
      </c>
      <c r="I1207" s="246"/>
      <c r="J1207" s="241"/>
      <c r="K1207" s="6" t="s">
        <v>693</v>
      </c>
      <c r="L1207" s="6" t="s">
        <v>702</v>
      </c>
      <c r="M1207" s="6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</row>
    <row r="1208" spans="1:107" ht="39.75" customHeight="1">
      <c r="A1208" s="155">
        <v>75</v>
      </c>
      <c r="B1208" s="6"/>
      <c r="C1208" s="6" t="s">
        <v>703</v>
      </c>
      <c r="D1208" s="6" t="s">
        <v>399</v>
      </c>
      <c r="E1208" s="6" t="s">
        <v>704</v>
      </c>
      <c r="F1208" s="6" t="s">
        <v>705</v>
      </c>
      <c r="G1208" s="47" t="s">
        <v>41</v>
      </c>
      <c r="H1208" s="254">
        <v>15145</v>
      </c>
      <c r="I1208" s="246"/>
      <c r="J1208" s="241"/>
      <c r="K1208" s="6" t="s">
        <v>693</v>
      </c>
      <c r="L1208" s="6" t="s">
        <v>706</v>
      </c>
      <c r="M1208" s="6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</row>
    <row r="1209" spans="1:107" ht="39.75" customHeight="1">
      <c r="A1209" s="155">
        <v>76</v>
      </c>
      <c r="B1209" s="6"/>
      <c r="C1209" s="6" t="s">
        <v>707</v>
      </c>
      <c r="D1209" s="6" t="s">
        <v>399</v>
      </c>
      <c r="E1209" s="6" t="s">
        <v>708</v>
      </c>
      <c r="F1209" s="6" t="s">
        <v>709</v>
      </c>
      <c r="G1209" s="47" t="s">
        <v>41</v>
      </c>
      <c r="H1209" s="254">
        <v>6426</v>
      </c>
      <c r="I1209" s="246"/>
      <c r="J1209" s="241"/>
      <c r="K1209" s="6" t="s">
        <v>693</v>
      </c>
      <c r="L1209" s="6" t="s">
        <v>710</v>
      </c>
      <c r="M1209" s="6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</row>
    <row r="1210" spans="1:107" ht="39.75" customHeight="1">
      <c r="A1210" s="155"/>
      <c r="B1210" s="6"/>
      <c r="C1210" s="6" t="s">
        <v>711</v>
      </c>
      <c r="D1210" s="6"/>
      <c r="E1210" s="6"/>
      <c r="F1210" s="6"/>
      <c r="G1210" s="47"/>
      <c r="H1210" s="254"/>
      <c r="I1210" s="246"/>
      <c r="J1210" s="241"/>
      <c r="K1210" s="6"/>
      <c r="L1210" s="6"/>
      <c r="M1210" s="6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</row>
    <row r="1211" spans="1:107" ht="39.75" customHeight="1">
      <c r="A1211" s="155">
        <v>77</v>
      </c>
      <c r="B1211" s="6"/>
      <c r="C1211" s="6" t="s">
        <v>712</v>
      </c>
      <c r="D1211" s="6" t="s">
        <v>657</v>
      </c>
      <c r="E1211" s="6" t="s">
        <v>713</v>
      </c>
      <c r="F1211" s="6" t="s">
        <v>714</v>
      </c>
      <c r="G1211" s="47" t="s">
        <v>41</v>
      </c>
      <c r="H1211" s="254">
        <v>3250</v>
      </c>
      <c r="I1211" s="246"/>
      <c r="J1211" s="241"/>
      <c r="K1211" s="6" t="s">
        <v>715</v>
      </c>
      <c r="L1211" s="6" t="s">
        <v>716</v>
      </c>
      <c r="M1211" s="6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</row>
    <row r="1212" spans="1:107" ht="39.75" customHeight="1">
      <c r="A1212" s="155"/>
      <c r="B1212" s="6"/>
      <c r="C1212" s="6" t="s">
        <v>717</v>
      </c>
      <c r="D1212" s="6"/>
      <c r="E1212" s="6"/>
      <c r="F1212" s="6"/>
      <c r="G1212" s="47" t="s">
        <v>41</v>
      </c>
      <c r="H1212" s="254">
        <v>3350</v>
      </c>
      <c r="I1212" s="246"/>
      <c r="J1212" s="241"/>
      <c r="K1212" s="6"/>
      <c r="L1212" s="6"/>
      <c r="M1212" s="6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</row>
    <row r="1213" spans="1:107" ht="39.75" customHeight="1">
      <c r="A1213" s="155">
        <v>78</v>
      </c>
      <c r="B1213" s="6"/>
      <c r="C1213" s="6" t="s">
        <v>718</v>
      </c>
      <c r="D1213" s="6" t="s">
        <v>719</v>
      </c>
      <c r="E1213" s="6" t="s">
        <v>720</v>
      </c>
      <c r="F1213" s="6" t="s">
        <v>721</v>
      </c>
      <c r="G1213" s="47" t="s">
        <v>41</v>
      </c>
      <c r="H1213" s="254">
        <v>6600</v>
      </c>
      <c r="I1213" s="246"/>
      <c r="J1213" s="241"/>
      <c r="K1213" s="6" t="s">
        <v>722</v>
      </c>
      <c r="L1213" s="6" t="s">
        <v>723</v>
      </c>
      <c r="M1213" s="6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</row>
    <row r="1214" spans="1:107" ht="39.75" customHeight="1">
      <c r="A1214" s="155">
        <v>79</v>
      </c>
      <c r="B1214" s="6"/>
      <c r="C1214" s="6" t="s">
        <v>724</v>
      </c>
      <c r="D1214" s="6" t="s">
        <v>719</v>
      </c>
      <c r="E1214" s="6" t="s">
        <v>725</v>
      </c>
      <c r="F1214" s="6" t="s">
        <v>726</v>
      </c>
      <c r="G1214" s="47" t="s">
        <v>41</v>
      </c>
      <c r="H1214" s="254">
        <v>5500</v>
      </c>
      <c r="I1214" s="246"/>
      <c r="J1214" s="241"/>
      <c r="K1214" s="6" t="s">
        <v>722</v>
      </c>
      <c r="L1214" s="6" t="s">
        <v>727</v>
      </c>
      <c r="M1214" s="6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</row>
    <row r="1215" spans="1:107" ht="39.75" customHeight="1">
      <c r="A1215" s="155">
        <v>80</v>
      </c>
      <c r="B1215" s="6"/>
      <c r="C1215" s="6" t="s">
        <v>728</v>
      </c>
      <c r="D1215" s="6" t="s">
        <v>729</v>
      </c>
      <c r="E1215" s="6" t="s">
        <v>730</v>
      </c>
      <c r="F1215" s="6" t="s">
        <v>731</v>
      </c>
      <c r="G1215" s="47" t="s">
        <v>41</v>
      </c>
      <c r="H1215" s="254">
        <v>7700</v>
      </c>
      <c r="I1215" s="246"/>
      <c r="J1215" s="241"/>
      <c r="K1215" s="6" t="s">
        <v>732</v>
      </c>
      <c r="L1215" s="6" t="s">
        <v>733</v>
      </c>
      <c r="M1215" s="6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</row>
    <row r="1216" spans="1:107" ht="39.75" customHeight="1">
      <c r="A1216" s="155">
        <v>81</v>
      </c>
      <c r="B1216" s="6"/>
      <c r="C1216" s="6" t="s">
        <v>734</v>
      </c>
      <c r="D1216" s="6" t="s">
        <v>719</v>
      </c>
      <c r="E1216" s="6" t="s">
        <v>735</v>
      </c>
      <c r="F1216" s="6" t="s">
        <v>736</v>
      </c>
      <c r="G1216" s="47" t="s">
        <v>737</v>
      </c>
      <c r="H1216" s="254" t="s">
        <v>738</v>
      </c>
      <c r="I1216" s="246"/>
      <c r="J1216" s="241"/>
      <c r="K1216" s="6" t="s">
        <v>732</v>
      </c>
      <c r="L1216" s="6" t="s">
        <v>739</v>
      </c>
      <c r="M1216" s="6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</row>
    <row r="1217" spans="1:107" ht="39.75" customHeight="1">
      <c r="A1217" s="155">
        <v>82</v>
      </c>
      <c r="B1217" s="6"/>
      <c r="C1217" s="6" t="s">
        <v>734</v>
      </c>
      <c r="D1217" s="6" t="s">
        <v>719</v>
      </c>
      <c r="E1217" s="6" t="s">
        <v>735</v>
      </c>
      <c r="F1217" s="6" t="s">
        <v>740</v>
      </c>
      <c r="G1217" s="47" t="s">
        <v>41</v>
      </c>
      <c r="H1217" s="254">
        <v>400</v>
      </c>
      <c r="I1217" s="246"/>
      <c r="J1217" s="241"/>
      <c r="K1217" s="6" t="s">
        <v>732</v>
      </c>
      <c r="L1217" s="6" t="s">
        <v>741</v>
      </c>
      <c r="M1217" s="6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</row>
    <row r="1218" spans="1:107" ht="39.75" customHeight="1">
      <c r="A1218" s="155">
        <v>83</v>
      </c>
      <c r="B1218" s="6"/>
      <c r="C1218" s="5" t="s">
        <v>742</v>
      </c>
      <c r="D1218" s="5" t="s">
        <v>743</v>
      </c>
      <c r="E1218" s="6" t="s">
        <v>744</v>
      </c>
      <c r="F1218" s="6" t="s">
        <v>745</v>
      </c>
      <c r="G1218" s="47" t="s">
        <v>41</v>
      </c>
      <c r="H1218" s="267">
        <v>5200</v>
      </c>
      <c r="I1218" s="291"/>
      <c r="J1218" s="292"/>
      <c r="K1218" s="103">
        <v>42782</v>
      </c>
      <c r="L1218" s="6" t="s">
        <v>746</v>
      </c>
      <c r="M1218" s="6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</row>
    <row r="1219" spans="1:107" ht="39.75" customHeight="1">
      <c r="A1219" s="155">
        <v>84</v>
      </c>
      <c r="B1219" s="6"/>
      <c r="C1219" s="6" t="s">
        <v>747</v>
      </c>
      <c r="D1219" s="6" t="s">
        <v>657</v>
      </c>
      <c r="E1219" s="6" t="s">
        <v>748</v>
      </c>
      <c r="F1219" s="6" t="s">
        <v>749</v>
      </c>
      <c r="G1219" s="47" t="s">
        <v>41</v>
      </c>
      <c r="H1219" s="254">
        <v>6500</v>
      </c>
      <c r="I1219" s="246"/>
      <c r="J1219" s="241"/>
      <c r="K1219" s="6" t="s">
        <v>572</v>
      </c>
      <c r="L1219" s="6" t="s">
        <v>750</v>
      </c>
      <c r="M1219" s="6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</row>
    <row r="1220" spans="1:107" ht="39.75" customHeight="1">
      <c r="A1220" s="155">
        <v>85</v>
      </c>
      <c r="B1220" s="6"/>
      <c r="C1220" s="5" t="s">
        <v>751</v>
      </c>
      <c r="D1220" s="5" t="s">
        <v>752</v>
      </c>
      <c r="E1220" s="6" t="s">
        <v>753</v>
      </c>
      <c r="F1220" s="6" t="s">
        <v>754</v>
      </c>
      <c r="G1220" s="47" t="s">
        <v>755</v>
      </c>
      <c r="H1220" s="267"/>
      <c r="I1220" s="291">
        <v>3996322</v>
      </c>
      <c r="J1220" s="292"/>
      <c r="K1220" s="103">
        <v>42786</v>
      </c>
      <c r="L1220" s="6" t="s">
        <v>756</v>
      </c>
      <c r="M1220" s="6">
        <v>4</v>
      </c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</row>
    <row r="1221" spans="1:107" ht="39.75" customHeight="1">
      <c r="A1221" s="155">
        <v>86</v>
      </c>
      <c r="B1221" s="6"/>
      <c r="C1221" s="5" t="s">
        <v>757</v>
      </c>
      <c r="D1221" s="5" t="s">
        <v>758</v>
      </c>
      <c r="E1221" s="5" t="s">
        <v>759</v>
      </c>
      <c r="F1221" s="5" t="s">
        <v>760</v>
      </c>
      <c r="G1221" s="294" t="s">
        <v>41</v>
      </c>
      <c r="H1221" s="254">
        <v>5000</v>
      </c>
      <c r="I1221" s="291"/>
      <c r="J1221" s="292"/>
      <c r="K1221" s="6" t="s">
        <v>761</v>
      </c>
      <c r="L1221" s="5" t="s">
        <v>762</v>
      </c>
      <c r="M1221" s="6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</row>
    <row r="1222" spans="1:107" ht="39.75" customHeight="1">
      <c r="A1222" s="155">
        <v>87</v>
      </c>
      <c r="B1222" s="6"/>
      <c r="C1222" s="6" t="s">
        <v>763</v>
      </c>
      <c r="D1222" s="6" t="s">
        <v>681</v>
      </c>
      <c r="E1222" s="6" t="s">
        <v>764</v>
      </c>
      <c r="F1222" s="6" t="s">
        <v>765</v>
      </c>
      <c r="G1222" s="47" t="s">
        <v>41</v>
      </c>
      <c r="H1222" s="254">
        <v>1980</v>
      </c>
      <c r="I1222" s="246"/>
      <c r="J1222" s="241"/>
      <c r="K1222" s="6" t="s">
        <v>766</v>
      </c>
      <c r="L1222" s="6" t="s">
        <v>767</v>
      </c>
      <c r="M1222" s="6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</row>
    <row r="1223" spans="1:107" ht="39.75" customHeight="1">
      <c r="A1223" s="155"/>
      <c r="B1223" s="6"/>
      <c r="C1223" s="6" t="s">
        <v>768</v>
      </c>
      <c r="D1223" s="6"/>
      <c r="E1223" s="6"/>
      <c r="F1223" s="6"/>
      <c r="G1223" s="47"/>
      <c r="H1223" s="254"/>
      <c r="I1223" s="246"/>
      <c r="J1223" s="241"/>
      <c r="K1223" s="6"/>
      <c r="L1223" s="6"/>
      <c r="M1223" s="6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</row>
    <row r="1224" spans="1:107" ht="39.75" customHeight="1">
      <c r="A1224" s="155">
        <v>88</v>
      </c>
      <c r="B1224" s="6"/>
      <c r="C1224" s="6" t="s">
        <v>769</v>
      </c>
      <c r="D1224" s="6" t="s">
        <v>681</v>
      </c>
      <c r="E1224" s="6" t="s">
        <v>770</v>
      </c>
      <c r="F1224" s="6" t="s">
        <v>771</v>
      </c>
      <c r="G1224" s="47" t="s">
        <v>41</v>
      </c>
      <c r="H1224" s="254">
        <v>3614</v>
      </c>
      <c r="I1224" s="246"/>
      <c r="J1224" s="241"/>
      <c r="K1224" s="6" t="s">
        <v>766</v>
      </c>
      <c r="L1224" s="6" t="s">
        <v>772</v>
      </c>
      <c r="M1224" s="6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</row>
    <row r="1225" spans="1:107" ht="39.75" customHeight="1">
      <c r="A1225" s="155"/>
      <c r="B1225" s="6"/>
      <c r="C1225" s="6" t="s">
        <v>773</v>
      </c>
      <c r="D1225" s="6"/>
      <c r="E1225" s="6"/>
      <c r="F1225" s="6"/>
      <c r="G1225" s="47"/>
      <c r="H1225" s="254"/>
      <c r="I1225" s="246"/>
      <c r="J1225" s="241"/>
      <c r="K1225" s="6"/>
      <c r="L1225" s="6"/>
      <c r="M1225" s="6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</row>
    <row r="1226" spans="1:107" ht="39.75" customHeight="1">
      <c r="A1226" s="155">
        <v>89</v>
      </c>
      <c r="B1226" s="6"/>
      <c r="C1226" s="6" t="s">
        <v>774</v>
      </c>
      <c r="D1226" s="6" t="s">
        <v>681</v>
      </c>
      <c r="E1226" s="6" t="s">
        <v>775</v>
      </c>
      <c r="F1226" s="6" t="s">
        <v>776</v>
      </c>
      <c r="G1226" s="47" t="s">
        <v>41</v>
      </c>
      <c r="H1226" s="254">
        <v>1350</v>
      </c>
      <c r="I1226" s="246"/>
      <c r="J1226" s="241"/>
      <c r="K1226" s="6" t="s">
        <v>766</v>
      </c>
      <c r="L1226" s="6" t="s">
        <v>777</v>
      </c>
      <c r="M1226" s="6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</row>
    <row r="1227" spans="1:107" ht="39.75" customHeight="1">
      <c r="A1227" s="155"/>
      <c r="B1227" s="6"/>
      <c r="C1227" s="6" t="s">
        <v>778</v>
      </c>
      <c r="D1227" s="6"/>
      <c r="E1227" s="6"/>
      <c r="F1227" s="6"/>
      <c r="G1227" s="47"/>
      <c r="H1227" s="254"/>
      <c r="I1227" s="246"/>
      <c r="J1227" s="241"/>
      <c r="K1227" s="6"/>
      <c r="L1227" s="6"/>
      <c r="M1227" s="6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</row>
    <row r="1228" spans="1:107" ht="39.75" customHeight="1">
      <c r="A1228" s="155">
        <v>90</v>
      </c>
      <c r="B1228" s="6"/>
      <c r="C1228" s="6" t="s">
        <v>779</v>
      </c>
      <c r="D1228" s="6" t="s">
        <v>681</v>
      </c>
      <c r="E1228" s="6" t="s">
        <v>780</v>
      </c>
      <c r="F1228" s="6" t="s">
        <v>781</v>
      </c>
      <c r="G1228" s="47" t="s">
        <v>41</v>
      </c>
      <c r="H1228" s="254">
        <v>7240</v>
      </c>
      <c r="I1228" s="246"/>
      <c r="J1228" s="241"/>
      <c r="K1228" s="6" t="s">
        <v>766</v>
      </c>
      <c r="L1228" s="6" t="s">
        <v>782</v>
      </c>
      <c r="M1228" s="6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</row>
    <row r="1229" spans="1:107" ht="39.75" customHeight="1">
      <c r="A1229" s="155">
        <v>91</v>
      </c>
      <c r="B1229" s="6"/>
      <c r="C1229" s="6" t="s">
        <v>783</v>
      </c>
      <c r="D1229" s="6" t="s">
        <v>657</v>
      </c>
      <c r="E1229" s="6" t="s">
        <v>784</v>
      </c>
      <c r="F1229" s="6" t="s">
        <v>785</v>
      </c>
      <c r="G1229" s="47" t="s">
        <v>41</v>
      </c>
      <c r="H1229" s="254">
        <v>200</v>
      </c>
      <c r="I1229" s="246"/>
      <c r="J1229" s="241"/>
      <c r="K1229" s="6" t="s">
        <v>786</v>
      </c>
      <c r="L1229" s="6" t="s">
        <v>787</v>
      </c>
      <c r="M1229" s="6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</row>
    <row r="1230" spans="1:107" ht="39.75" customHeight="1">
      <c r="A1230" s="155">
        <v>92</v>
      </c>
      <c r="B1230" s="9"/>
      <c r="C1230" s="5" t="s">
        <v>788</v>
      </c>
      <c r="D1230" s="5" t="s">
        <v>789</v>
      </c>
      <c r="E1230" s="4" t="s">
        <v>790</v>
      </c>
      <c r="F1230" s="290" t="s">
        <v>791</v>
      </c>
      <c r="G1230" s="290" t="s">
        <v>41</v>
      </c>
      <c r="H1230" s="254">
        <v>20250</v>
      </c>
      <c r="I1230" s="291"/>
      <c r="J1230" s="292"/>
      <c r="K1230" s="6" t="s">
        <v>792</v>
      </c>
      <c r="L1230" s="290" t="s">
        <v>793</v>
      </c>
      <c r="M1230" s="9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</row>
    <row r="1231" spans="1:107" ht="39.75" customHeight="1">
      <c r="A1231" s="155">
        <v>93</v>
      </c>
      <c r="B1231" s="9"/>
      <c r="C1231" s="5" t="s">
        <v>459</v>
      </c>
      <c r="D1231" s="5" t="s">
        <v>794</v>
      </c>
      <c r="E1231" s="4" t="s">
        <v>795</v>
      </c>
      <c r="F1231" s="290" t="s">
        <v>796</v>
      </c>
      <c r="G1231" s="290" t="s">
        <v>41</v>
      </c>
      <c r="H1231" s="267">
        <v>121200</v>
      </c>
      <c r="I1231" s="291"/>
      <c r="J1231" s="292"/>
      <c r="K1231" s="6" t="s">
        <v>792</v>
      </c>
      <c r="L1231" s="290" t="s">
        <v>797</v>
      </c>
      <c r="M1231" s="9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</row>
    <row r="1232" spans="1:107" ht="39.75" customHeight="1">
      <c r="A1232" s="155">
        <v>94</v>
      </c>
      <c r="B1232" s="9"/>
      <c r="C1232" s="71" t="s">
        <v>798</v>
      </c>
      <c r="D1232" s="71" t="s">
        <v>799</v>
      </c>
      <c r="E1232" s="4" t="s">
        <v>800</v>
      </c>
      <c r="F1232" s="72" t="s">
        <v>801</v>
      </c>
      <c r="G1232" s="72" t="s">
        <v>41</v>
      </c>
      <c r="H1232" s="254">
        <v>5200</v>
      </c>
      <c r="I1232" s="291"/>
      <c r="J1232" s="292"/>
      <c r="K1232" s="6" t="s">
        <v>369</v>
      </c>
      <c r="L1232" s="72" t="s">
        <v>802</v>
      </c>
      <c r="M1232" s="9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</row>
    <row r="1233" spans="1:107" ht="39.75" customHeight="1">
      <c r="A1233" s="155">
        <v>95</v>
      </c>
      <c r="B1233" s="9"/>
      <c r="C1233" s="5" t="s">
        <v>803</v>
      </c>
      <c r="D1233" s="5" t="s">
        <v>794</v>
      </c>
      <c r="E1233" s="4" t="s">
        <v>804</v>
      </c>
      <c r="F1233" s="295" t="s">
        <v>805</v>
      </c>
      <c r="G1233" s="290" t="s">
        <v>41</v>
      </c>
      <c r="H1233" s="254">
        <v>2500</v>
      </c>
      <c r="I1233" s="291"/>
      <c r="J1233" s="292"/>
      <c r="K1233" s="6" t="s">
        <v>806</v>
      </c>
      <c r="L1233" s="295" t="s">
        <v>807</v>
      </c>
      <c r="M1233" s="9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</row>
    <row r="1234" spans="1:107" ht="39.75" customHeight="1">
      <c r="A1234" s="155">
        <v>96</v>
      </c>
      <c r="B1234" s="9"/>
      <c r="C1234" s="5" t="s">
        <v>803</v>
      </c>
      <c r="D1234" s="5" t="s">
        <v>794</v>
      </c>
      <c r="E1234" s="4" t="s">
        <v>804</v>
      </c>
      <c r="F1234" s="295" t="s">
        <v>808</v>
      </c>
      <c r="G1234" s="290" t="s">
        <v>355</v>
      </c>
      <c r="H1234" s="254"/>
      <c r="I1234" s="291">
        <v>180000</v>
      </c>
      <c r="J1234" s="292"/>
      <c r="K1234" s="6" t="s">
        <v>809</v>
      </c>
      <c r="L1234" s="295" t="s">
        <v>810</v>
      </c>
      <c r="M1234" s="9">
        <v>5</v>
      </c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</row>
    <row r="1235" spans="1:107" ht="39.75" customHeight="1">
      <c r="A1235" s="155">
        <v>97</v>
      </c>
      <c r="B1235" s="9"/>
      <c r="C1235" s="5" t="s">
        <v>811</v>
      </c>
      <c r="D1235" s="5" t="s">
        <v>514</v>
      </c>
      <c r="E1235" s="5" t="s">
        <v>812</v>
      </c>
      <c r="F1235" s="5" t="s">
        <v>813</v>
      </c>
      <c r="G1235" s="47" t="s">
        <v>41</v>
      </c>
      <c r="H1235" s="254">
        <v>7820</v>
      </c>
      <c r="I1235" s="246"/>
      <c r="J1235" s="241"/>
      <c r="K1235" s="103">
        <v>42782</v>
      </c>
      <c r="L1235" s="5" t="s">
        <v>814</v>
      </c>
      <c r="M1235" s="9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</row>
    <row r="1236" spans="1:107" ht="39.75" customHeight="1">
      <c r="A1236" s="155">
        <v>98</v>
      </c>
      <c r="B1236" s="9"/>
      <c r="C1236" s="6" t="s">
        <v>815</v>
      </c>
      <c r="D1236" s="6" t="s">
        <v>743</v>
      </c>
      <c r="E1236" s="6" t="s">
        <v>816</v>
      </c>
      <c r="F1236" s="6" t="s">
        <v>817</v>
      </c>
      <c r="G1236" s="294" t="s">
        <v>41</v>
      </c>
      <c r="H1236" s="254">
        <v>1200</v>
      </c>
      <c r="I1236" s="291"/>
      <c r="J1236" s="292"/>
      <c r="K1236" s="6" t="s">
        <v>818</v>
      </c>
      <c r="L1236" s="6" t="s">
        <v>819</v>
      </c>
      <c r="M1236" s="9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</row>
    <row r="1237" spans="1:107" ht="39.75" customHeight="1">
      <c r="A1237" s="155">
        <v>99</v>
      </c>
      <c r="B1237" s="9"/>
      <c r="C1237" s="5" t="s">
        <v>820</v>
      </c>
      <c r="D1237" s="5" t="s">
        <v>789</v>
      </c>
      <c r="E1237" s="5" t="s">
        <v>821</v>
      </c>
      <c r="F1237" s="5" t="s">
        <v>822</v>
      </c>
      <c r="G1237" s="47" t="s">
        <v>41</v>
      </c>
      <c r="H1237" s="267">
        <v>3200</v>
      </c>
      <c r="I1237" s="291"/>
      <c r="J1237" s="292"/>
      <c r="K1237" s="6" t="s">
        <v>823</v>
      </c>
      <c r="L1237" s="5" t="s">
        <v>824</v>
      </c>
      <c r="M1237" s="9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</row>
    <row r="1238" spans="1:107" ht="39.75" customHeight="1">
      <c r="A1238" s="155">
        <v>100</v>
      </c>
      <c r="B1238" s="9"/>
      <c r="C1238" s="5" t="s">
        <v>788</v>
      </c>
      <c r="D1238" s="5" t="s">
        <v>789</v>
      </c>
      <c r="E1238" s="5" t="s">
        <v>825</v>
      </c>
      <c r="F1238" s="5" t="s">
        <v>826</v>
      </c>
      <c r="G1238" s="47" t="s">
        <v>41</v>
      </c>
      <c r="H1238" s="254">
        <v>20250</v>
      </c>
      <c r="I1238" s="291"/>
      <c r="J1238" s="292"/>
      <c r="K1238" s="6" t="s">
        <v>823</v>
      </c>
      <c r="L1238" s="5" t="s">
        <v>827</v>
      </c>
      <c r="M1238" s="9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</row>
    <row r="1239" spans="1:107" ht="39.75" customHeight="1">
      <c r="A1239" s="155">
        <v>101</v>
      </c>
      <c r="B1239" s="9"/>
      <c r="C1239" s="5" t="s">
        <v>828</v>
      </c>
      <c r="D1239" s="5" t="s">
        <v>789</v>
      </c>
      <c r="E1239" s="5" t="s">
        <v>829</v>
      </c>
      <c r="F1239" s="5" t="s">
        <v>830</v>
      </c>
      <c r="G1239" s="47" t="s">
        <v>41</v>
      </c>
      <c r="H1239" s="267">
        <v>5400</v>
      </c>
      <c r="I1239" s="291"/>
      <c r="J1239" s="292"/>
      <c r="K1239" s="6" t="s">
        <v>823</v>
      </c>
      <c r="L1239" s="5" t="s">
        <v>831</v>
      </c>
      <c r="M1239" s="9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</row>
    <row r="1240" spans="1:107" ht="39.75" customHeight="1">
      <c r="A1240" s="155">
        <v>102</v>
      </c>
      <c r="B1240" s="9"/>
      <c r="C1240" s="6" t="s">
        <v>832</v>
      </c>
      <c r="D1240" s="6" t="s">
        <v>833</v>
      </c>
      <c r="E1240" s="6" t="s">
        <v>834</v>
      </c>
      <c r="F1240" s="6" t="s">
        <v>835</v>
      </c>
      <c r="G1240" s="47" t="s">
        <v>41</v>
      </c>
      <c r="H1240" s="254">
        <v>15000</v>
      </c>
      <c r="I1240" s="291"/>
      <c r="J1240" s="292"/>
      <c r="K1240" s="6" t="s">
        <v>823</v>
      </c>
      <c r="L1240" s="6" t="s">
        <v>836</v>
      </c>
      <c r="M1240" s="9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</row>
    <row r="1241" spans="1:107" ht="39.75" customHeight="1">
      <c r="A1241" s="155"/>
      <c r="B1241" s="9"/>
      <c r="C1241" s="71" t="s">
        <v>837</v>
      </c>
      <c r="D1241" s="71" t="s">
        <v>789</v>
      </c>
      <c r="E1241" s="6" t="s">
        <v>834</v>
      </c>
      <c r="F1241" s="4" t="s">
        <v>838</v>
      </c>
      <c r="G1241" s="20" t="s">
        <v>41</v>
      </c>
      <c r="H1241" s="254">
        <v>15000</v>
      </c>
      <c r="I1241" s="291"/>
      <c r="J1241" s="292"/>
      <c r="K1241" s="6" t="s">
        <v>823</v>
      </c>
      <c r="L1241" s="4" t="s">
        <v>839</v>
      </c>
      <c r="M1241" s="9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</row>
    <row r="1242" spans="1:107" ht="39.75" customHeight="1">
      <c r="A1242" s="155">
        <v>103</v>
      </c>
      <c r="B1242" s="9"/>
      <c r="C1242" s="5" t="s">
        <v>840</v>
      </c>
      <c r="D1242" s="5" t="s">
        <v>799</v>
      </c>
      <c r="E1242" s="6" t="s">
        <v>841</v>
      </c>
      <c r="F1242" s="6" t="s">
        <v>842</v>
      </c>
      <c r="G1242" s="47" t="s">
        <v>41</v>
      </c>
      <c r="H1242" s="267">
        <v>3050</v>
      </c>
      <c r="I1242" s="291"/>
      <c r="J1242" s="292"/>
      <c r="K1242" s="6" t="s">
        <v>823</v>
      </c>
      <c r="L1242" s="6" t="s">
        <v>843</v>
      </c>
      <c r="M1242" s="9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</row>
    <row r="1243" spans="1:107" ht="39.75" customHeight="1">
      <c r="A1243" s="155">
        <v>104</v>
      </c>
      <c r="B1243" s="5"/>
      <c r="C1243" s="6" t="s">
        <v>844</v>
      </c>
      <c r="D1243" s="6" t="s">
        <v>845</v>
      </c>
      <c r="E1243" s="6" t="s">
        <v>529</v>
      </c>
      <c r="F1243" s="6" t="s">
        <v>846</v>
      </c>
      <c r="G1243" s="47" t="s">
        <v>41</v>
      </c>
      <c r="H1243" s="254">
        <v>6076</v>
      </c>
      <c r="I1243" s="246"/>
      <c r="J1243" s="241"/>
      <c r="K1243" s="6" t="s">
        <v>537</v>
      </c>
      <c r="L1243" s="6" t="s">
        <v>847</v>
      </c>
      <c r="M1243" s="6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</row>
    <row r="1244" spans="1:107" ht="39.75" customHeight="1">
      <c r="A1244" s="155">
        <v>105</v>
      </c>
      <c r="B1244" s="5"/>
      <c r="C1244" s="5" t="s">
        <v>848</v>
      </c>
      <c r="D1244" s="5" t="s">
        <v>799</v>
      </c>
      <c r="E1244" s="6" t="s">
        <v>849</v>
      </c>
      <c r="F1244" s="6" t="s">
        <v>850</v>
      </c>
      <c r="G1244" s="47" t="s">
        <v>41</v>
      </c>
      <c r="H1244" s="254">
        <v>4800</v>
      </c>
      <c r="I1244" s="246"/>
      <c r="J1244" s="241"/>
      <c r="K1244" s="6" t="s">
        <v>851</v>
      </c>
      <c r="L1244" s="6" t="s">
        <v>852</v>
      </c>
      <c r="M1244" s="6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</row>
    <row r="1245" spans="1:107" ht="39.75" customHeight="1">
      <c r="A1245" s="155">
        <v>106</v>
      </c>
      <c r="B1245" s="6"/>
      <c r="C1245" s="6" t="s">
        <v>853</v>
      </c>
      <c r="D1245" s="6" t="s">
        <v>794</v>
      </c>
      <c r="E1245" s="6" t="s">
        <v>854</v>
      </c>
      <c r="F1245" s="6" t="s">
        <v>855</v>
      </c>
      <c r="G1245" s="47" t="s">
        <v>355</v>
      </c>
      <c r="H1245" s="254"/>
      <c r="I1245" s="246">
        <v>211858</v>
      </c>
      <c r="J1245" s="241"/>
      <c r="K1245" s="6" t="s">
        <v>660</v>
      </c>
      <c r="L1245" s="6" t="s">
        <v>856</v>
      </c>
      <c r="M1245" s="46">
        <v>6</v>
      </c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</row>
    <row r="1246" spans="1:107" ht="39.75" customHeight="1">
      <c r="A1246" s="155">
        <v>107</v>
      </c>
      <c r="B1246" s="6"/>
      <c r="C1246" s="6" t="s">
        <v>853</v>
      </c>
      <c r="D1246" s="6" t="s">
        <v>794</v>
      </c>
      <c r="E1246" s="6" t="s">
        <v>854</v>
      </c>
      <c r="F1246" s="6" t="s">
        <v>857</v>
      </c>
      <c r="G1246" s="47" t="s">
        <v>41</v>
      </c>
      <c r="H1246" s="254">
        <v>10393</v>
      </c>
      <c r="I1246" s="246"/>
      <c r="J1246" s="241"/>
      <c r="K1246" s="6" t="s">
        <v>660</v>
      </c>
      <c r="L1246" s="6" t="s">
        <v>858</v>
      </c>
      <c r="M1246" s="6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</row>
    <row r="1247" spans="1:107" ht="39.75" customHeight="1">
      <c r="A1247" s="155">
        <v>108</v>
      </c>
      <c r="B1247" s="6"/>
      <c r="C1247" s="6" t="s">
        <v>859</v>
      </c>
      <c r="D1247" s="6" t="s">
        <v>794</v>
      </c>
      <c r="E1247" s="6" t="s">
        <v>860</v>
      </c>
      <c r="F1247" s="6" t="s">
        <v>861</v>
      </c>
      <c r="G1247" s="47" t="s">
        <v>41</v>
      </c>
      <c r="H1247" s="254">
        <v>2000</v>
      </c>
      <c r="I1247" s="246"/>
      <c r="J1247" s="241"/>
      <c r="K1247" s="6" t="s">
        <v>660</v>
      </c>
      <c r="L1247" s="6" t="s">
        <v>862</v>
      </c>
      <c r="M1247" s="6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</row>
    <row r="1248" spans="1:107" ht="39.75" customHeight="1">
      <c r="A1248" s="155">
        <v>109</v>
      </c>
      <c r="B1248" s="6"/>
      <c r="C1248" s="6" t="s">
        <v>859</v>
      </c>
      <c r="D1248" s="6" t="s">
        <v>794</v>
      </c>
      <c r="E1248" s="6" t="s">
        <v>863</v>
      </c>
      <c r="F1248" s="6" t="s">
        <v>864</v>
      </c>
      <c r="G1248" s="47" t="s">
        <v>41</v>
      </c>
      <c r="H1248" s="254">
        <v>4735</v>
      </c>
      <c r="I1248" s="246"/>
      <c r="J1248" s="241"/>
      <c r="K1248" s="6" t="s">
        <v>660</v>
      </c>
      <c r="L1248" s="6" t="s">
        <v>865</v>
      </c>
      <c r="M1248" s="6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</row>
    <row r="1249" spans="1:107" ht="39.75" customHeight="1">
      <c r="A1249" s="155">
        <v>110</v>
      </c>
      <c r="B1249" s="6"/>
      <c r="C1249" s="6" t="s">
        <v>866</v>
      </c>
      <c r="D1249" s="6" t="s">
        <v>794</v>
      </c>
      <c r="E1249" s="6" t="s">
        <v>867</v>
      </c>
      <c r="F1249" s="6" t="s">
        <v>868</v>
      </c>
      <c r="G1249" s="47" t="s">
        <v>41</v>
      </c>
      <c r="H1249" s="254">
        <v>5200</v>
      </c>
      <c r="I1249" s="246"/>
      <c r="J1249" s="241"/>
      <c r="K1249" s="6" t="s">
        <v>660</v>
      </c>
      <c r="L1249" s="6" t="s">
        <v>869</v>
      </c>
      <c r="M1249" s="6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</row>
    <row r="1250" spans="1:107" ht="39.75" customHeight="1">
      <c r="A1250" s="155">
        <v>111</v>
      </c>
      <c r="B1250" s="6"/>
      <c r="C1250" s="6" t="s">
        <v>866</v>
      </c>
      <c r="D1250" s="6" t="s">
        <v>794</v>
      </c>
      <c r="E1250" s="6" t="s">
        <v>870</v>
      </c>
      <c r="F1250" s="6" t="s">
        <v>871</v>
      </c>
      <c r="G1250" s="47" t="s">
        <v>41</v>
      </c>
      <c r="H1250" s="254">
        <v>1000</v>
      </c>
      <c r="I1250" s="246"/>
      <c r="J1250" s="241"/>
      <c r="K1250" s="6" t="s">
        <v>660</v>
      </c>
      <c r="L1250" s="6" t="s">
        <v>872</v>
      </c>
      <c r="M1250" s="6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</row>
    <row r="1251" spans="1:107" ht="39.75" customHeight="1">
      <c r="A1251" s="155">
        <v>112</v>
      </c>
      <c r="B1251" s="6"/>
      <c r="C1251" s="6" t="s">
        <v>873</v>
      </c>
      <c r="D1251" s="6" t="s">
        <v>794</v>
      </c>
      <c r="E1251" s="6" t="s">
        <v>829</v>
      </c>
      <c r="F1251" s="6" t="s">
        <v>874</v>
      </c>
      <c r="G1251" s="47" t="s">
        <v>41</v>
      </c>
      <c r="H1251" s="254">
        <v>2000</v>
      </c>
      <c r="I1251" s="246"/>
      <c r="J1251" s="241"/>
      <c r="K1251" s="6" t="s">
        <v>660</v>
      </c>
      <c r="L1251" s="6" t="s">
        <v>875</v>
      </c>
      <c r="M1251" s="6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</row>
    <row r="1252" spans="1:107" ht="39.75" customHeight="1">
      <c r="A1252" s="155">
        <v>113</v>
      </c>
      <c r="B1252" s="6"/>
      <c r="C1252" s="6" t="s">
        <v>751</v>
      </c>
      <c r="D1252" s="6" t="s">
        <v>752</v>
      </c>
      <c r="E1252" s="6" t="s">
        <v>876</v>
      </c>
      <c r="F1252" s="6" t="s">
        <v>877</v>
      </c>
      <c r="G1252" s="47" t="s">
        <v>41</v>
      </c>
      <c r="H1252" s="254">
        <v>110821</v>
      </c>
      <c r="I1252" s="246"/>
      <c r="J1252" s="241"/>
      <c r="K1252" s="6" t="s">
        <v>878</v>
      </c>
      <c r="L1252" s="6" t="s">
        <v>879</v>
      </c>
      <c r="M1252" s="6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</row>
    <row r="1253" spans="1:107" ht="39.75" customHeight="1">
      <c r="A1253" s="155">
        <v>114</v>
      </c>
      <c r="B1253" s="6"/>
      <c r="C1253" s="6" t="s">
        <v>880</v>
      </c>
      <c r="D1253" s="6" t="s">
        <v>752</v>
      </c>
      <c r="E1253" s="6" t="s">
        <v>881</v>
      </c>
      <c r="F1253" s="6" t="s">
        <v>882</v>
      </c>
      <c r="G1253" s="47" t="s">
        <v>41</v>
      </c>
      <c r="H1253" s="254">
        <v>3500</v>
      </c>
      <c r="I1253" s="246"/>
      <c r="J1253" s="241"/>
      <c r="K1253" s="6" t="s">
        <v>878</v>
      </c>
      <c r="L1253" s="6" t="s">
        <v>883</v>
      </c>
      <c r="M1253" s="6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</row>
    <row r="1254" spans="1:107" ht="39.75" customHeight="1">
      <c r="A1254" s="155">
        <v>115</v>
      </c>
      <c r="B1254" s="6"/>
      <c r="C1254" s="6" t="s">
        <v>884</v>
      </c>
      <c r="D1254" s="6" t="s">
        <v>885</v>
      </c>
      <c r="E1254" s="6" t="s">
        <v>886</v>
      </c>
      <c r="F1254" s="6" t="s">
        <v>887</v>
      </c>
      <c r="G1254" s="47" t="s">
        <v>41</v>
      </c>
      <c r="H1254" s="254">
        <v>1013</v>
      </c>
      <c r="I1254" s="246"/>
      <c r="J1254" s="241"/>
      <c r="K1254" s="6" t="s">
        <v>878</v>
      </c>
      <c r="L1254" s="6" t="s">
        <v>888</v>
      </c>
      <c r="M1254" s="6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</row>
    <row r="1255" spans="1:107" ht="39.75" customHeight="1">
      <c r="A1255" s="155">
        <v>116</v>
      </c>
      <c r="B1255" s="6"/>
      <c r="C1255" s="5" t="s">
        <v>889</v>
      </c>
      <c r="D1255" s="5" t="s">
        <v>752</v>
      </c>
      <c r="E1255" s="4" t="s">
        <v>890</v>
      </c>
      <c r="F1255" s="290" t="s">
        <v>891</v>
      </c>
      <c r="G1255" s="290" t="s">
        <v>41</v>
      </c>
      <c r="H1255" s="254">
        <v>57000</v>
      </c>
      <c r="I1255" s="291"/>
      <c r="J1255" s="292"/>
      <c r="K1255" s="6" t="s">
        <v>792</v>
      </c>
      <c r="L1255" s="290" t="s">
        <v>892</v>
      </c>
      <c r="M1255" s="6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</row>
    <row r="1256" spans="1:107" ht="39.75" customHeight="1">
      <c r="A1256" s="155">
        <v>117</v>
      </c>
      <c r="B1256" s="6"/>
      <c r="C1256" s="6" t="s">
        <v>893</v>
      </c>
      <c r="D1256" s="6" t="s">
        <v>743</v>
      </c>
      <c r="E1256" s="6"/>
      <c r="F1256" s="6"/>
      <c r="G1256" s="47" t="s">
        <v>41</v>
      </c>
      <c r="H1256" s="254">
        <v>4900</v>
      </c>
      <c r="I1256" s="246"/>
      <c r="J1256" s="241"/>
      <c r="K1256" s="6" t="s">
        <v>894</v>
      </c>
      <c r="L1256" s="6" t="s">
        <v>895</v>
      </c>
      <c r="M1256" s="6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</row>
    <row r="1257" spans="1:107" ht="39.75" customHeight="1">
      <c r="A1257" s="155">
        <v>118</v>
      </c>
      <c r="B1257" s="6"/>
      <c r="C1257" s="6" t="s">
        <v>896</v>
      </c>
      <c r="D1257" s="6" t="s">
        <v>514</v>
      </c>
      <c r="E1257" s="6" t="s">
        <v>897</v>
      </c>
      <c r="F1257" s="6" t="s">
        <v>898</v>
      </c>
      <c r="G1257" s="47" t="s">
        <v>41</v>
      </c>
      <c r="H1257" s="254">
        <v>11923</v>
      </c>
      <c r="I1257" s="246"/>
      <c r="J1257" s="241"/>
      <c r="K1257" s="6" t="s">
        <v>899</v>
      </c>
      <c r="L1257" s="6" t="s">
        <v>900</v>
      </c>
      <c r="M1257" s="6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</row>
    <row r="1258" spans="1:107" ht="39.75" customHeight="1">
      <c r="A1258" s="155">
        <v>119</v>
      </c>
      <c r="B1258" s="6"/>
      <c r="C1258" s="6" t="s">
        <v>901</v>
      </c>
      <c r="D1258" s="6" t="s">
        <v>514</v>
      </c>
      <c r="E1258" s="6" t="s">
        <v>902</v>
      </c>
      <c r="F1258" s="6" t="s">
        <v>903</v>
      </c>
      <c r="G1258" s="47" t="s">
        <v>41</v>
      </c>
      <c r="H1258" s="254">
        <v>6625</v>
      </c>
      <c r="I1258" s="246"/>
      <c r="J1258" s="241"/>
      <c r="K1258" s="6" t="s">
        <v>899</v>
      </c>
      <c r="L1258" s="6" t="s">
        <v>904</v>
      </c>
      <c r="M1258" s="6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</row>
    <row r="1259" spans="1:107" ht="39.75" customHeight="1">
      <c r="A1259" s="155">
        <v>120</v>
      </c>
      <c r="B1259" s="6"/>
      <c r="C1259" s="6" t="s">
        <v>905</v>
      </c>
      <c r="D1259" s="6" t="s">
        <v>514</v>
      </c>
      <c r="E1259" s="6" t="s">
        <v>906</v>
      </c>
      <c r="F1259" s="6" t="s">
        <v>907</v>
      </c>
      <c r="G1259" s="47" t="s">
        <v>41</v>
      </c>
      <c r="H1259" s="254">
        <v>2700</v>
      </c>
      <c r="I1259" s="246"/>
      <c r="J1259" s="241"/>
      <c r="K1259" s="6" t="s">
        <v>899</v>
      </c>
      <c r="L1259" s="6" t="s">
        <v>908</v>
      </c>
      <c r="M1259" s="6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</row>
    <row r="1260" spans="1:107" ht="39.75" customHeight="1">
      <c r="A1260" s="155">
        <v>121</v>
      </c>
      <c r="B1260" s="6"/>
      <c r="C1260" s="6" t="s">
        <v>909</v>
      </c>
      <c r="D1260" s="6" t="s">
        <v>514</v>
      </c>
      <c r="E1260" s="6" t="s">
        <v>910</v>
      </c>
      <c r="F1260" s="6" t="s">
        <v>911</v>
      </c>
      <c r="G1260" s="47" t="s">
        <v>41</v>
      </c>
      <c r="H1260" s="254">
        <v>454</v>
      </c>
      <c r="I1260" s="246"/>
      <c r="J1260" s="241"/>
      <c r="K1260" s="6" t="s">
        <v>899</v>
      </c>
      <c r="L1260" s="6" t="s">
        <v>912</v>
      </c>
      <c r="M1260" s="6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</row>
    <row r="1261" spans="1:107" ht="39.75" customHeight="1">
      <c r="A1261" s="155">
        <v>122</v>
      </c>
      <c r="B1261" s="6"/>
      <c r="C1261" s="6" t="s">
        <v>913</v>
      </c>
      <c r="D1261" s="6" t="s">
        <v>514</v>
      </c>
      <c r="E1261" s="6" t="s">
        <v>914</v>
      </c>
      <c r="F1261" s="6" t="s">
        <v>915</v>
      </c>
      <c r="G1261" s="47" t="s">
        <v>41</v>
      </c>
      <c r="H1261" s="254">
        <v>4900</v>
      </c>
      <c r="I1261" s="246"/>
      <c r="J1261" s="241"/>
      <c r="K1261" s="6" t="s">
        <v>899</v>
      </c>
      <c r="L1261" s="6" t="s">
        <v>916</v>
      </c>
      <c r="M1261" s="6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</row>
    <row r="1262" spans="1:107" ht="39.75" customHeight="1">
      <c r="A1262" s="155">
        <v>123</v>
      </c>
      <c r="B1262" s="6"/>
      <c r="C1262" s="5" t="s">
        <v>896</v>
      </c>
      <c r="D1262" s="5" t="s">
        <v>514</v>
      </c>
      <c r="E1262" s="4" t="s">
        <v>917</v>
      </c>
      <c r="F1262" s="290" t="s">
        <v>918</v>
      </c>
      <c r="G1262" s="290" t="s">
        <v>41</v>
      </c>
      <c r="H1262" s="254">
        <v>3000</v>
      </c>
      <c r="I1262" s="291"/>
      <c r="J1262" s="292"/>
      <c r="K1262" s="6" t="s">
        <v>899</v>
      </c>
      <c r="L1262" s="290" t="s">
        <v>919</v>
      </c>
      <c r="M1262" s="6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</row>
    <row r="1263" spans="1:107" ht="39.75" customHeight="1">
      <c r="A1263" s="155">
        <v>124</v>
      </c>
      <c r="B1263" s="6"/>
      <c r="C1263" s="6" t="s">
        <v>920</v>
      </c>
      <c r="D1263" s="6" t="s">
        <v>514</v>
      </c>
      <c r="E1263" s="6" t="s">
        <v>921</v>
      </c>
      <c r="F1263" s="6" t="s">
        <v>922</v>
      </c>
      <c r="G1263" s="47" t="s">
        <v>41</v>
      </c>
      <c r="H1263" s="254">
        <v>877</v>
      </c>
      <c r="I1263" s="246"/>
      <c r="J1263" s="241"/>
      <c r="K1263" s="6" t="s">
        <v>899</v>
      </c>
      <c r="L1263" s="6" t="s">
        <v>923</v>
      </c>
      <c r="M1263" s="6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</row>
    <row r="1264" spans="1:107" ht="39.75" customHeight="1">
      <c r="A1264" s="155">
        <v>125</v>
      </c>
      <c r="B1264" s="6"/>
      <c r="C1264" s="6" t="s">
        <v>924</v>
      </c>
      <c r="D1264" s="6" t="s">
        <v>514</v>
      </c>
      <c r="E1264" s="6" t="s">
        <v>925</v>
      </c>
      <c r="F1264" s="6" t="s">
        <v>926</v>
      </c>
      <c r="G1264" s="47" t="s">
        <v>41</v>
      </c>
      <c r="H1264" s="254">
        <v>14798</v>
      </c>
      <c r="I1264" s="246"/>
      <c r="J1264" s="241"/>
      <c r="K1264" s="6" t="s">
        <v>899</v>
      </c>
      <c r="L1264" s="6" t="s">
        <v>927</v>
      </c>
      <c r="M1264" s="6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</row>
    <row r="1265" spans="1:107" ht="39.75" customHeight="1">
      <c r="A1265" s="155">
        <v>126</v>
      </c>
      <c r="B1265" s="6"/>
      <c r="C1265" s="5" t="s">
        <v>928</v>
      </c>
      <c r="D1265" s="5" t="s">
        <v>794</v>
      </c>
      <c r="E1265" s="6" t="s">
        <v>929</v>
      </c>
      <c r="F1265" s="6" t="s">
        <v>930</v>
      </c>
      <c r="G1265" s="47" t="s">
        <v>41</v>
      </c>
      <c r="H1265" s="267">
        <v>812</v>
      </c>
      <c r="I1265" s="291"/>
      <c r="J1265" s="292"/>
      <c r="K1265" s="103">
        <v>42786</v>
      </c>
      <c r="L1265" s="6" t="s">
        <v>931</v>
      </c>
      <c r="M1265" s="6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</row>
    <row r="1266" spans="1:107" ht="39.75" customHeight="1">
      <c r="A1266" s="155">
        <v>127</v>
      </c>
      <c r="B1266" s="6"/>
      <c r="C1266" s="5" t="s">
        <v>932</v>
      </c>
      <c r="D1266" s="5" t="s">
        <v>514</v>
      </c>
      <c r="E1266" s="6" t="s">
        <v>933</v>
      </c>
      <c r="F1266" s="290" t="s">
        <v>934</v>
      </c>
      <c r="G1266" s="290" t="s">
        <v>355</v>
      </c>
      <c r="H1266" s="254"/>
      <c r="I1266" s="291">
        <v>2000</v>
      </c>
      <c r="J1266" s="292"/>
      <c r="K1266" s="6" t="s">
        <v>899</v>
      </c>
      <c r="L1266" s="290" t="s">
        <v>935</v>
      </c>
      <c r="M1266" s="6">
        <v>7</v>
      </c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</row>
    <row r="1267" spans="1:107" ht="39.75" customHeight="1">
      <c r="A1267" s="155">
        <v>128</v>
      </c>
      <c r="B1267" s="6"/>
      <c r="C1267" s="6" t="s">
        <v>936</v>
      </c>
      <c r="D1267" s="6" t="s">
        <v>743</v>
      </c>
      <c r="E1267" s="6" t="s">
        <v>937</v>
      </c>
      <c r="F1267" s="6" t="s">
        <v>938</v>
      </c>
      <c r="G1267" s="47" t="s">
        <v>41</v>
      </c>
      <c r="H1267" s="254">
        <v>8000</v>
      </c>
      <c r="I1267" s="246"/>
      <c r="J1267" s="241"/>
      <c r="K1267" s="6" t="s">
        <v>894</v>
      </c>
      <c r="L1267" s="6" t="s">
        <v>939</v>
      </c>
      <c r="M1267" s="6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</row>
    <row r="1268" spans="1:107" ht="39.75" customHeight="1">
      <c r="A1268" s="155">
        <v>129</v>
      </c>
      <c r="B1268" s="6"/>
      <c r="C1268" s="5" t="s">
        <v>928</v>
      </c>
      <c r="D1268" s="5" t="s">
        <v>794</v>
      </c>
      <c r="E1268" s="6" t="s">
        <v>929</v>
      </c>
      <c r="F1268" s="6" t="s">
        <v>940</v>
      </c>
      <c r="G1268" s="47" t="s">
        <v>355</v>
      </c>
      <c r="H1268" s="267"/>
      <c r="I1268" s="291">
        <v>20000</v>
      </c>
      <c r="J1268" s="292"/>
      <c r="K1268" s="6" t="s">
        <v>941</v>
      </c>
      <c r="L1268" s="6" t="s">
        <v>942</v>
      </c>
      <c r="M1268" s="6">
        <v>8</v>
      </c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</row>
    <row r="1269" spans="1:107" ht="39.75" customHeight="1">
      <c r="A1269" s="155">
        <v>130</v>
      </c>
      <c r="B1269" s="6"/>
      <c r="C1269" s="5" t="s">
        <v>909</v>
      </c>
      <c r="D1269" s="5" t="s">
        <v>514</v>
      </c>
      <c r="E1269" s="5" t="s">
        <v>812</v>
      </c>
      <c r="F1269" s="5" t="s">
        <v>943</v>
      </c>
      <c r="G1269" s="294" t="s">
        <v>41</v>
      </c>
      <c r="H1269" s="254">
        <v>5000</v>
      </c>
      <c r="I1269" s="291"/>
      <c r="J1269" s="292"/>
      <c r="K1269" s="103">
        <v>42782</v>
      </c>
      <c r="L1269" s="5" t="s">
        <v>944</v>
      </c>
      <c r="M1269" s="6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</row>
    <row r="1270" spans="1:107" ht="39.75" customHeight="1">
      <c r="A1270" s="155">
        <v>131</v>
      </c>
      <c r="B1270" s="6"/>
      <c r="C1270" s="6" t="s">
        <v>945</v>
      </c>
      <c r="D1270" s="6" t="s">
        <v>743</v>
      </c>
      <c r="E1270" s="6" t="s">
        <v>946</v>
      </c>
      <c r="F1270" s="6" t="s">
        <v>947</v>
      </c>
      <c r="G1270" s="47" t="s">
        <v>41</v>
      </c>
      <c r="H1270" s="254">
        <v>4995</v>
      </c>
      <c r="I1270" s="246"/>
      <c r="J1270" s="241"/>
      <c r="K1270" s="6" t="s">
        <v>894</v>
      </c>
      <c r="L1270" s="6" t="s">
        <v>948</v>
      </c>
      <c r="M1270" s="6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</row>
    <row r="1271" spans="1:107" ht="39.75" customHeight="1">
      <c r="A1271" s="155">
        <v>132</v>
      </c>
      <c r="B1271" s="6"/>
      <c r="C1271" s="5" t="s">
        <v>949</v>
      </c>
      <c r="D1271" s="5" t="s">
        <v>950</v>
      </c>
      <c r="E1271" s="4" t="s">
        <v>951</v>
      </c>
      <c r="F1271" s="290" t="s">
        <v>952</v>
      </c>
      <c r="G1271" s="290" t="s">
        <v>41</v>
      </c>
      <c r="H1271" s="254">
        <v>720</v>
      </c>
      <c r="I1271" s="291"/>
      <c r="J1271" s="292"/>
      <c r="K1271" s="6" t="s">
        <v>894</v>
      </c>
      <c r="L1271" s="290" t="s">
        <v>953</v>
      </c>
      <c r="M1271" s="6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</row>
    <row r="1272" spans="1:107" ht="39.75" customHeight="1">
      <c r="A1272" s="155">
        <v>133</v>
      </c>
      <c r="B1272" s="6"/>
      <c r="C1272" s="6" t="s">
        <v>954</v>
      </c>
      <c r="D1272" s="6" t="s">
        <v>955</v>
      </c>
      <c r="E1272" s="6" t="s">
        <v>956</v>
      </c>
      <c r="F1272" s="6" t="s">
        <v>957</v>
      </c>
      <c r="G1272" s="47" t="s">
        <v>41</v>
      </c>
      <c r="H1272" s="254">
        <v>4200</v>
      </c>
      <c r="I1272" s="246"/>
      <c r="J1272" s="241"/>
      <c r="K1272" s="6" t="s">
        <v>958</v>
      </c>
      <c r="L1272" s="6" t="s">
        <v>959</v>
      </c>
      <c r="M1272" s="6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</row>
    <row r="1273" spans="1:107" ht="39.75" customHeight="1">
      <c r="A1273" s="155">
        <v>134</v>
      </c>
      <c r="B1273" s="6"/>
      <c r="C1273" s="5" t="s">
        <v>960</v>
      </c>
      <c r="D1273" s="5" t="s">
        <v>794</v>
      </c>
      <c r="E1273" s="4" t="s">
        <v>961</v>
      </c>
      <c r="F1273" s="290" t="s">
        <v>962</v>
      </c>
      <c r="G1273" s="290" t="s">
        <v>41</v>
      </c>
      <c r="H1273" s="254">
        <v>1600</v>
      </c>
      <c r="I1273" s="291"/>
      <c r="J1273" s="292"/>
      <c r="K1273" s="6" t="s">
        <v>418</v>
      </c>
      <c r="L1273" s="290" t="s">
        <v>963</v>
      </c>
      <c r="M1273" s="6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</row>
    <row r="1274" spans="1:107" ht="39.75" customHeight="1">
      <c r="A1274" s="155">
        <v>135</v>
      </c>
      <c r="B1274" s="6"/>
      <c r="C1274" s="6" t="s">
        <v>964</v>
      </c>
      <c r="D1274" s="6" t="s">
        <v>743</v>
      </c>
      <c r="E1274" s="6" t="s">
        <v>897</v>
      </c>
      <c r="F1274" s="6" t="s">
        <v>965</v>
      </c>
      <c r="G1274" s="47" t="s">
        <v>41</v>
      </c>
      <c r="H1274" s="254">
        <v>6397</v>
      </c>
      <c r="I1274" s="246"/>
      <c r="J1274" s="241"/>
      <c r="K1274" s="6" t="s">
        <v>537</v>
      </c>
      <c r="L1274" s="6" t="s">
        <v>966</v>
      </c>
      <c r="M1274" s="6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</row>
    <row r="1275" spans="1:107" ht="39.75" customHeight="1">
      <c r="A1275" s="155">
        <v>136</v>
      </c>
      <c r="B1275" s="6"/>
      <c r="C1275" s="6" t="s">
        <v>964</v>
      </c>
      <c r="D1275" s="6" t="s">
        <v>743</v>
      </c>
      <c r="E1275" s="6" t="s">
        <v>967</v>
      </c>
      <c r="F1275" s="6" t="s">
        <v>968</v>
      </c>
      <c r="G1275" s="47" t="s">
        <v>41</v>
      </c>
      <c r="H1275" s="254">
        <v>3000</v>
      </c>
      <c r="I1275" s="246"/>
      <c r="J1275" s="241"/>
      <c r="K1275" s="6" t="s">
        <v>537</v>
      </c>
      <c r="L1275" s="6" t="s">
        <v>969</v>
      </c>
      <c r="M1275" s="6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  <c r="CX1275" s="3"/>
      <c r="CY1275" s="3"/>
      <c r="CZ1275" s="3"/>
      <c r="DA1275" s="3"/>
      <c r="DB1275" s="3"/>
      <c r="DC1275" s="3"/>
    </row>
    <row r="1276" spans="1:107" ht="39.75" customHeight="1">
      <c r="A1276" s="155">
        <v>137</v>
      </c>
      <c r="B1276" s="9"/>
      <c r="C1276" s="5" t="s">
        <v>970</v>
      </c>
      <c r="D1276" s="5" t="s">
        <v>971</v>
      </c>
      <c r="E1276" s="4" t="s">
        <v>972</v>
      </c>
      <c r="F1276" s="290" t="s">
        <v>973</v>
      </c>
      <c r="G1276" s="290" t="s">
        <v>355</v>
      </c>
      <c r="H1276" s="254"/>
      <c r="I1276" s="291">
        <v>145400</v>
      </c>
      <c r="J1276" s="292"/>
      <c r="K1276" s="6" t="s">
        <v>974</v>
      </c>
      <c r="L1276" s="290" t="s">
        <v>975</v>
      </c>
      <c r="M1276" s="9">
        <v>9</v>
      </c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  <c r="CX1276" s="3"/>
      <c r="CY1276" s="3"/>
      <c r="CZ1276" s="3"/>
      <c r="DA1276" s="3"/>
      <c r="DB1276" s="3"/>
      <c r="DC1276" s="3"/>
    </row>
    <row r="1277" spans="1:107" ht="39.75" customHeight="1">
      <c r="A1277" s="155"/>
      <c r="B1277" s="9"/>
      <c r="C1277" s="5" t="s">
        <v>976</v>
      </c>
      <c r="D1277" s="5" t="s">
        <v>977</v>
      </c>
      <c r="E1277" s="4"/>
      <c r="F1277" s="290"/>
      <c r="G1277" s="290"/>
      <c r="H1277" s="267"/>
      <c r="I1277" s="291"/>
      <c r="J1277" s="292"/>
      <c r="K1277" s="6"/>
      <c r="L1277" s="290"/>
      <c r="M1277" s="9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  <c r="CX1277" s="3"/>
      <c r="CY1277" s="3"/>
      <c r="CZ1277" s="3"/>
      <c r="DA1277" s="3"/>
      <c r="DB1277" s="3"/>
      <c r="DC1277" s="3"/>
    </row>
    <row r="1278" spans="1:107" ht="39.75" customHeight="1">
      <c r="A1278" s="155">
        <v>138</v>
      </c>
      <c r="B1278" s="9"/>
      <c r="C1278" s="5" t="s">
        <v>978</v>
      </c>
      <c r="D1278" s="5" t="s">
        <v>979</v>
      </c>
      <c r="E1278" s="4" t="s">
        <v>980</v>
      </c>
      <c r="F1278" s="290" t="s">
        <v>981</v>
      </c>
      <c r="G1278" s="290" t="s">
        <v>41</v>
      </c>
      <c r="H1278" s="254">
        <v>90000</v>
      </c>
      <c r="I1278" s="291"/>
      <c r="J1278" s="292"/>
      <c r="K1278" s="6" t="s">
        <v>974</v>
      </c>
      <c r="L1278" s="290" t="s">
        <v>982</v>
      </c>
      <c r="M1278" s="9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</row>
    <row r="1279" spans="1:107" ht="39.75" customHeight="1">
      <c r="A1279" s="155">
        <v>139</v>
      </c>
      <c r="B1279" s="9"/>
      <c r="C1279" s="5" t="s">
        <v>983</v>
      </c>
      <c r="D1279" s="5" t="s">
        <v>979</v>
      </c>
      <c r="E1279" s="4" t="s">
        <v>984</v>
      </c>
      <c r="F1279" s="290" t="s">
        <v>985</v>
      </c>
      <c r="G1279" s="290" t="s">
        <v>41</v>
      </c>
      <c r="H1279" s="254">
        <v>103910</v>
      </c>
      <c r="I1279" s="291"/>
      <c r="J1279" s="292"/>
      <c r="K1279" s="6" t="s">
        <v>974</v>
      </c>
      <c r="L1279" s="290" t="s">
        <v>986</v>
      </c>
      <c r="M1279" s="9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  <c r="CX1279" s="3"/>
      <c r="CY1279" s="3"/>
      <c r="CZ1279" s="3"/>
      <c r="DA1279" s="3"/>
      <c r="DB1279" s="3"/>
      <c r="DC1279" s="3"/>
    </row>
    <row r="1280" spans="1:107" ht="39.75" customHeight="1">
      <c r="A1280" s="155">
        <v>140</v>
      </c>
      <c r="B1280" s="9"/>
      <c r="C1280" s="5" t="s">
        <v>987</v>
      </c>
      <c r="D1280" s="5" t="s">
        <v>988</v>
      </c>
      <c r="E1280" s="6" t="s">
        <v>989</v>
      </c>
      <c r="F1280" s="295" t="s">
        <v>990</v>
      </c>
      <c r="G1280" s="290" t="s">
        <v>355</v>
      </c>
      <c r="H1280" s="254"/>
      <c r="I1280" s="291">
        <v>3137</v>
      </c>
      <c r="J1280" s="292"/>
      <c r="K1280" s="6" t="s">
        <v>991</v>
      </c>
      <c r="L1280" s="295" t="s">
        <v>992</v>
      </c>
      <c r="M1280" s="9">
        <v>10</v>
      </c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</row>
    <row r="1281" spans="1:107" ht="39.75" customHeight="1">
      <c r="A1281" s="155">
        <v>141</v>
      </c>
      <c r="B1281" s="9"/>
      <c r="C1281" s="5" t="s">
        <v>993</v>
      </c>
      <c r="D1281" s="5" t="s">
        <v>994</v>
      </c>
      <c r="E1281" s="6" t="s">
        <v>995</v>
      </c>
      <c r="F1281" s="295" t="s">
        <v>996</v>
      </c>
      <c r="G1281" s="290" t="s">
        <v>41</v>
      </c>
      <c r="H1281" s="254">
        <v>4626</v>
      </c>
      <c r="I1281" s="291"/>
      <c r="J1281" s="292"/>
      <c r="K1281" s="6" t="s">
        <v>818</v>
      </c>
      <c r="L1281" s="295" t="s">
        <v>997</v>
      </c>
      <c r="M1281" s="9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  <c r="CX1281" s="3"/>
      <c r="CY1281" s="3"/>
      <c r="CZ1281" s="3"/>
      <c r="DA1281" s="3"/>
      <c r="DB1281" s="3"/>
      <c r="DC1281" s="3"/>
    </row>
    <row r="1282" spans="1:107" ht="39.75" customHeight="1">
      <c r="A1282" s="155">
        <v>142</v>
      </c>
      <c r="B1282" s="9"/>
      <c r="C1282" s="71" t="s">
        <v>998</v>
      </c>
      <c r="D1282" s="71" t="s">
        <v>971</v>
      </c>
      <c r="E1282" s="4" t="s">
        <v>999</v>
      </c>
      <c r="F1282" s="4" t="s">
        <v>1000</v>
      </c>
      <c r="G1282" s="73" t="s">
        <v>41</v>
      </c>
      <c r="H1282" s="254">
        <v>5028</v>
      </c>
      <c r="I1282" s="291"/>
      <c r="J1282" s="292"/>
      <c r="K1282" s="6" t="s">
        <v>374</v>
      </c>
      <c r="L1282" s="4" t="s">
        <v>1001</v>
      </c>
      <c r="M1282" s="9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  <c r="CX1282" s="3"/>
      <c r="CY1282" s="3"/>
      <c r="CZ1282" s="3"/>
      <c r="DA1282" s="3"/>
      <c r="DB1282" s="3"/>
      <c r="DC1282" s="3"/>
    </row>
    <row r="1283" spans="1:107" ht="39.75" customHeight="1">
      <c r="A1283" s="155">
        <v>143</v>
      </c>
      <c r="B1283" s="9"/>
      <c r="C1283" s="5" t="s">
        <v>1002</v>
      </c>
      <c r="D1283" s="5" t="s">
        <v>971</v>
      </c>
      <c r="E1283" s="6" t="s">
        <v>1003</v>
      </c>
      <c r="F1283" s="6" t="s">
        <v>1004</v>
      </c>
      <c r="G1283" s="47" t="s">
        <v>41</v>
      </c>
      <c r="H1283" s="254">
        <v>3200</v>
      </c>
      <c r="I1283" s="291"/>
      <c r="J1283" s="292"/>
      <c r="K1283" s="6" t="s">
        <v>374</v>
      </c>
      <c r="L1283" s="6" t="s">
        <v>1005</v>
      </c>
      <c r="M1283" s="9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  <c r="CX1283" s="3"/>
      <c r="CY1283" s="3"/>
      <c r="CZ1283" s="3"/>
      <c r="DA1283" s="3"/>
      <c r="DB1283" s="3"/>
      <c r="DC1283" s="3"/>
    </row>
    <row r="1284" spans="1:107" ht="39.75" customHeight="1">
      <c r="A1284" s="155">
        <v>144</v>
      </c>
      <c r="B1284" s="9"/>
      <c r="C1284" s="5" t="s">
        <v>1006</v>
      </c>
      <c r="D1284" s="5" t="s">
        <v>971</v>
      </c>
      <c r="E1284" s="6" t="s">
        <v>1003</v>
      </c>
      <c r="F1284" s="6" t="s">
        <v>1007</v>
      </c>
      <c r="G1284" s="47" t="s">
        <v>41</v>
      </c>
      <c r="H1284" s="267">
        <v>5400</v>
      </c>
      <c r="I1284" s="291"/>
      <c r="J1284" s="292"/>
      <c r="K1284" s="6" t="s">
        <v>374</v>
      </c>
      <c r="L1284" s="6" t="s">
        <v>1008</v>
      </c>
      <c r="M1284" s="9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  <c r="CX1284" s="3"/>
      <c r="CY1284" s="3"/>
      <c r="CZ1284" s="3"/>
      <c r="DA1284" s="3"/>
      <c r="DB1284" s="3"/>
      <c r="DC1284" s="3"/>
    </row>
    <row r="1285" spans="1:107" ht="39.75" customHeight="1">
      <c r="A1285" s="155">
        <v>145</v>
      </c>
      <c r="B1285" s="9"/>
      <c r="C1285" s="5" t="s">
        <v>1009</v>
      </c>
      <c r="D1285" s="5" t="s">
        <v>971</v>
      </c>
      <c r="E1285" s="6" t="s">
        <v>1003</v>
      </c>
      <c r="F1285" s="6" t="s">
        <v>1010</v>
      </c>
      <c r="G1285" s="47" t="s">
        <v>41</v>
      </c>
      <c r="H1285" s="254">
        <v>2800</v>
      </c>
      <c r="I1285" s="291"/>
      <c r="J1285" s="292"/>
      <c r="K1285" s="6" t="s">
        <v>374</v>
      </c>
      <c r="L1285" s="6" t="s">
        <v>1011</v>
      </c>
      <c r="M1285" s="9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  <c r="CX1285" s="3"/>
      <c r="CY1285" s="3"/>
      <c r="CZ1285" s="3"/>
      <c r="DA1285" s="3"/>
      <c r="DB1285" s="3"/>
      <c r="DC1285" s="3"/>
    </row>
    <row r="1286" spans="1:107" ht="39.75" customHeight="1">
      <c r="A1286" s="155">
        <v>146</v>
      </c>
      <c r="B1286" s="9"/>
      <c r="C1286" s="5" t="s">
        <v>1012</v>
      </c>
      <c r="D1286" s="5" t="s">
        <v>971</v>
      </c>
      <c r="E1286" s="6" t="s">
        <v>1003</v>
      </c>
      <c r="F1286" s="6" t="s">
        <v>1013</v>
      </c>
      <c r="G1286" s="47" t="s">
        <v>41</v>
      </c>
      <c r="H1286" s="254">
        <v>3000</v>
      </c>
      <c r="I1286" s="291"/>
      <c r="J1286" s="292"/>
      <c r="K1286" s="6" t="s">
        <v>374</v>
      </c>
      <c r="L1286" s="6" t="s">
        <v>1014</v>
      </c>
      <c r="M1286" s="9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  <c r="CX1286" s="3"/>
      <c r="CY1286" s="3"/>
      <c r="CZ1286" s="3"/>
      <c r="DA1286" s="3"/>
      <c r="DB1286" s="3"/>
      <c r="DC1286" s="3"/>
    </row>
    <row r="1287" spans="1:107" ht="39.75" customHeight="1">
      <c r="A1287" s="155">
        <v>147</v>
      </c>
      <c r="B1287" s="9"/>
      <c r="C1287" s="5" t="s">
        <v>1015</v>
      </c>
      <c r="D1287" s="5" t="s">
        <v>1016</v>
      </c>
      <c r="E1287" s="5" t="s">
        <v>1017</v>
      </c>
      <c r="F1287" s="5" t="s">
        <v>1018</v>
      </c>
      <c r="G1287" s="47" t="s">
        <v>41</v>
      </c>
      <c r="H1287" s="267">
        <v>1060</v>
      </c>
      <c r="I1287" s="291"/>
      <c r="J1287" s="292"/>
      <c r="K1287" s="6" t="s">
        <v>1019</v>
      </c>
      <c r="L1287" s="5" t="s">
        <v>1020</v>
      </c>
      <c r="M1287" s="9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  <c r="CX1287" s="3"/>
      <c r="CY1287" s="3"/>
      <c r="CZ1287" s="3"/>
      <c r="DA1287" s="3"/>
      <c r="DB1287" s="3"/>
      <c r="DC1287" s="3"/>
    </row>
    <row r="1288" spans="1:107" ht="39.75" customHeight="1">
      <c r="A1288" s="155">
        <v>148</v>
      </c>
      <c r="B1288" s="9"/>
      <c r="C1288" s="5" t="s">
        <v>1021</v>
      </c>
      <c r="D1288" s="5" t="s">
        <v>1016</v>
      </c>
      <c r="E1288" s="5" t="s">
        <v>1022</v>
      </c>
      <c r="F1288" s="5" t="s">
        <v>1023</v>
      </c>
      <c r="G1288" s="47" t="s">
        <v>41</v>
      </c>
      <c r="H1288" s="254">
        <v>1647</v>
      </c>
      <c r="I1288" s="291"/>
      <c r="J1288" s="292"/>
      <c r="K1288" s="6" t="s">
        <v>1019</v>
      </c>
      <c r="L1288" s="5" t="s">
        <v>1024</v>
      </c>
      <c r="M1288" s="9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  <c r="CX1288" s="3"/>
      <c r="CY1288" s="3"/>
      <c r="CZ1288" s="3"/>
      <c r="DA1288" s="3"/>
      <c r="DB1288" s="3"/>
      <c r="DC1288" s="3"/>
    </row>
    <row r="1289" spans="1:107" ht="39.75" customHeight="1">
      <c r="A1289" s="296"/>
      <c r="B1289" s="9"/>
      <c r="C1289" s="5" t="s">
        <v>1025</v>
      </c>
      <c r="D1289" s="6" t="s">
        <v>1016</v>
      </c>
      <c r="E1289" s="9"/>
      <c r="F1289" s="9"/>
      <c r="G1289" s="47" t="s">
        <v>41</v>
      </c>
      <c r="H1289" s="254">
        <v>2550</v>
      </c>
      <c r="I1289" s="291"/>
      <c r="J1289" s="292"/>
      <c r="K1289" s="6"/>
      <c r="L1289" s="9"/>
      <c r="M1289" s="9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</row>
    <row r="1290" spans="1:107" ht="39.75" customHeight="1">
      <c r="A1290" s="155">
        <v>149</v>
      </c>
      <c r="B1290" s="9"/>
      <c r="C1290" s="5" t="s">
        <v>1026</v>
      </c>
      <c r="D1290" s="6" t="s">
        <v>1016</v>
      </c>
      <c r="E1290" s="6" t="s">
        <v>1027</v>
      </c>
      <c r="F1290" s="6" t="s">
        <v>1028</v>
      </c>
      <c r="G1290" s="47" t="s">
        <v>41</v>
      </c>
      <c r="H1290" s="267">
        <v>10100</v>
      </c>
      <c r="I1290" s="291"/>
      <c r="J1290" s="292"/>
      <c r="K1290" s="6" t="s">
        <v>1029</v>
      </c>
      <c r="L1290" s="6" t="s">
        <v>1030</v>
      </c>
      <c r="M1290" s="9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  <c r="CX1290" s="3"/>
      <c r="CY1290" s="3"/>
      <c r="CZ1290" s="3"/>
      <c r="DA1290" s="3"/>
      <c r="DB1290" s="3"/>
      <c r="DC1290" s="3"/>
    </row>
    <row r="1291" spans="1:107" ht="39.75" customHeight="1">
      <c r="A1291" s="155">
        <v>150</v>
      </c>
      <c r="B1291" s="9"/>
      <c r="C1291" s="71" t="s">
        <v>1026</v>
      </c>
      <c r="D1291" s="71" t="s">
        <v>1031</v>
      </c>
      <c r="E1291" s="4" t="s">
        <v>1032</v>
      </c>
      <c r="F1291" s="4" t="s">
        <v>1033</v>
      </c>
      <c r="G1291" s="20" t="s">
        <v>355</v>
      </c>
      <c r="H1291" s="254"/>
      <c r="I1291" s="291">
        <v>23000</v>
      </c>
      <c r="J1291" s="292"/>
      <c r="K1291" s="6" t="s">
        <v>1029</v>
      </c>
      <c r="L1291" s="4" t="s">
        <v>1034</v>
      </c>
      <c r="M1291" s="9">
        <v>11</v>
      </c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  <c r="CX1291" s="3"/>
      <c r="CY1291" s="3"/>
      <c r="CZ1291" s="3"/>
      <c r="DA1291" s="3"/>
      <c r="DB1291" s="3"/>
      <c r="DC1291" s="3"/>
    </row>
    <row r="1292" spans="1:107" ht="39.75" customHeight="1">
      <c r="A1292" s="155">
        <v>151</v>
      </c>
      <c r="B1292" s="9"/>
      <c r="C1292" s="71" t="s">
        <v>1026</v>
      </c>
      <c r="D1292" s="71" t="s">
        <v>1031</v>
      </c>
      <c r="E1292" s="4" t="s">
        <v>1032</v>
      </c>
      <c r="F1292" s="6" t="s">
        <v>1035</v>
      </c>
      <c r="G1292" s="47" t="s">
        <v>41</v>
      </c>
      <c r="H1292" s="254">
        <v>12762</v>
      </c>
      <c r="I1292" s="291"/>
      <c r="J1292" s="292"/>
      <c r="K1292" s="6" t="s">
        <v>1029</v>
      </c>
      <c r="L1292" s="6" t="s">
        <v>1036</v>
      </c>
      <c r="M1292" s="9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  <c r="CX1292" s="3"/>
      <c r="CY1292" s="3"/>
      <c r="CZ1292" s="3"/>
      <c r="DA1292" s="3"/>
      <c r="DB1292" s="3"/>
      <c r="DC1292" s="3"/>
    </row>
    <row r="1293" spans="1:107" ht="39.75" customHeight="1">
      <c r="A1293" s="155">
        <v>153</v>
      </c>
      <c r="B1293" s="9"/>
      <c r="C1293" s="5" t="s">
        <v>1037</v>
      </c>
      <c r="D1293" s="5" t="s">
        <v>1016</v>
      </c>
      <c r="E1293" s="6" t="s">
        <v>1038</v>
      </c>
      <c r="F1293" s="6" t="s">
        <v>1039</v>
      </c>
      <c r="G1293" s="47" t="s">
        <v>41</v>
      </c>
      <c r="H1293" s="267">
        <v>28078</v>
      </c>
      <c r="I1293" s="291"/>
      <c r="J1293" s="292"/>
      <c r="K1293" s="6" t="s">
        <v>1029</v>
      </c>
      <c r="L1293" s="6" t="s">
        <v>1040</v>
      </c>
      <c r="M1293" s="9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  <c r="CX1293" s="3"/>
      <c r="CY1293" s="3"/>
      <c r="CZ1293" s="3"/>
      <c r="DA1293" s="3"/>
      <c r="DB1293" s="3"/>
      <c r="DC1293" s="3"/>
    </row>
    <row r="1294" spans="1:107" ht="39.75" customHeight="1">
      <c r="A1294" s="155"/>
      <c r="B1294" s="9"/>
      <c r="C1294" s="5" t="s">
        <v>1041</v>
      </c>
      <c r="D1294" s="5" t="s">
        <v>1016</v>
      </c>
      <c r="E1294" s="6"/>
      <c r="F1294" s="6"/>
      <c r="G1294" s="47" t="s">
        <v>41</v>
      </c>
      <c r="H1294" s="254">
        <v>6300</v>
      </c>
      <c r="I1294" s="291"/>
      <c r="J1294" s="292"/>
      <c r="K1294" s="6"/>
      <c r="L1294" s="6"/>
      <c r="M1294" s="9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  <c r="CX1294" s="3"/>
      <c r="CY1294" s="3"/>
      <c r="CZ1294" s="3"/>
      <c r="DA1294" s="3"/>
      <c r="DB1294" s="3"/>
      <c r="DC1294" s="3"/>
    </row>
    <row r="1295" spans="1:107" ht="39.75" customHeight="1">
      <c r="A1295" s="155">
        <v>154</v>
      </c>
      <c r="B1295" s="5"/>
      <c r="C1295" s="5" t="s">
        <v>1042</v>
      </c>
      <c r="D1295" s="5" t="s">
        <v>1043</v>
      </c>
      <c r="E1295" s="6" t="s">
        <v>1044</v>
      </c>
      <c r="F1295" s="6" t="s">
        <v>1045</v>
      </c>
      <c r="G1295" s="47" t="s">
        <v>41</v>
      </c>
      <c r="H1295" s="267">
        <v>700</v>
      </c>
      <c r="I1295" s="246"/>
      <c r="J1295" s="241"/>
      <c r="K1295" s="6" t="s">
        <v>500</v>
      </c>
      <c r="L1295" s="6" t="s">
        <v>1046</v>
      </c>
      <c r="M1295" s="6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  <c r="CX1295" s="3"/>
      <c r="CY1295" s="3"/>
      <c r="CZ1295" s="3"/>
      <c r="DA1295" s="3"/>
      <c r="DB1295" s="3"/>
      <c r="DC1295" s="3"/>
    </row>
    <row r="1296" spans="1:107" ht="39.75" customHeight="1">
      <c r="A1296" s="155">
        <v>155</v>
      </c>
      <c r="B1296" s="71"/>
      <c r="C1296" s="5" t="s">
        <v>1047</v>
      </c>
      <c r="D1296" s="5" t="s">
        <v>1043</v>
      </c>
      <c r="E1296" s="6" t="s">
        <v>1048</v>
      </c>
      <c r="F1296" s="6" t="s">
        <v>1049</v>
      </c>
      <c r="G1296" s="47" t="s">
        <v>41</v>
      </c>
      <c r="H1296" s="254">
        <v>3000</v>
      </c>
      <c r="I1296" s="246"/>
      <c r="J1296" s="241"/>
      <c r="K1296" s="6" t="s">
        <v>500</v>
      </c>
      <c r="L1296" s="6" t="s">
        <v>1050</v>
      </c>
      <c r="M1296" s="6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  <c r="CX1296" s="3"/>
      <c r="CY1296" s="3"/>
      <c r="CZ1296" s="3"/>
      <c r="DA1296" s="3"/>
      <c r="DB1296" s="3"/>
      <c r="DC1296" s="3"/>
    </row>
    <row r="1297" spans="1:107" ht="39.75" customHeight="1">
      <c r="A1297" s="155">
        <v>156</v>
      </c>
      <c r="B1297" s="5"/>
      <c r="C1297" s="5" t="s">
        <v>1051</v>
      </c>
      <c r="D1297" s="5" t="s">
        <v>1043</v>
      </c>
      <c r="E1297" s="6" t="s">
        <v>1048</v>
      </c>
      <c r="F1297" s="6" t="s">
        <v>1052</v>
      </c>
      <c r="G1297" s="47" t="s">
        <v>41</v>
      </c>
      <c r="H1297" s="254">
        <v>19000</v>
      </c>
      <c r="I1297" s="297"/>
      <c r="J1297" s="245"/>
      <c r="K1297" s="6" t="s">
        <v>500</v>
      </c>
      <c r="L1297" s="6" t="s">
        <v>1053</v>
      </c>
      <c r="M1297" s="5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  <c r="CX1297" s="3"/>
      <c r="CY1297" s="3"/>
      <c r="CZ1297" s="3"/>
      <c r="DA1297" s="3"/>
      <c r="DB1297" s="3"/>
      <c r="DC1297" s="3"/>
    </row>
    <row r="1298" spans="1:107" ht="39.75" customHeight="1">
      <c r="A1298" s="155">
        <v>157</v>
      </c>
      <c r="B1298" s="5"/>
      <c r="C1298" s="5" t="s">
        <v>1054</v>
      </c>
      <c r="D1298" s="5" t="s">
        <v>1043</v>
      </c>
      <c r="E1298" s="6" t="s">
        <v>1048</v>
      </c>
      <c r="F1298" s="6" t="s">
        <v>1055</v>
      </c>
      <c r="G1298" s="47" t="s">
        <v>41</v>
      </c>
      <c r="H1298" s="254">
        <v>20200</v>
      </c>
      <c r="I1298" s="297"/>
      <c r="J1298" s="245"/>
      <c r="K1298" s="6" t="s">
        <v>500</v>
      </c>
      <c r="L1298" s="6" t="s">
        <v>1056</v>
      </c>
      <c r="M1298" s="5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</row>
    <row r="1299" spans="1:107" ht="39.75" customHeight="1">
      <c r="A1299" s="155">
        <v>158</v>
      </c>
      <c r="B1299" s="6"/>
      <c r="C1299" s="5" t="s">
        <v>1057</v>
      </c>
      <c r="D1299" s="5" t="s">
        <v>1058</v>
      </c>
      <c r="E1299" s="5" t="s">
        <v>1059</v>
      </c>
      <c r="F1299" s="5" t="s">
        <v>1060</v>
      </c>
      <c r="G1299" s="47" t="s">
        <v>41</v>
      </c>
      <c r="H1299" s="267">
        <v>20160</v>
      </c>
      <c r="I1299" s="246"/>
      <c r="J1299" s="241"/>
      <c r="K1299" s="6" t="s">
        <v>1061</v>
      </c>
      <c r="L1299" s="5" t="s">
        <v>1062</v>
      </c>
      <c r="M1299" s="6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  <c r="CX1299" s="3"/>
      <c r="CY1299" s="3"/>
      <c r="CZ1299" s="3"/>
      <c r="DA1299" s="3"/>
      <c r="DB1299" s="3"/>
      <c r="DC1299" s="3"/>
    </row>
    <row r="1300" spans="1:107" ht="39.75" customHeight="1">
      <c r="A1300" s="155"/>
      <c r="B1300" s="6"/>
      <c r="C1300" s="5" t="s">
        <v>1063</v>
      </c>
      <c r="D1300" s="5"/>
      <c r="E1300" s="6"/>
      <c r="F1300" s="6"/>
      <c r="G1300" s="47"/>
      <c r="H1300" s="254"/>
      <c r="I1300" s="246"/>
      <c r="J1300" s="241"/>
      <c r="K1300" s="6"/>
      <c r="L1300" s="6"/>
      <c r="M1300" s="6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  <c r="CX1300" s="3"/>
      <c r="CY1300" s="3"/>
      <c r="CZ1300" s="3"/>
      <c r="DA1300" s="3"/>
      <c r="DB1300" s="3"/>
      <c r="DC1300" s="3"/>
    </row>
    <row r="1301" spans="1:107" ht="39.75" customHeight="1">
      <c r="A1301" s="155">
        <v>159</v>
      </c>
      <c r="B1301" s="6"/>
      <c r="C1301" s="5" t="s">
        <v>1064</v>
      </c>
      <c r="D1301" s="5" t="s">
        <v>1058</v>
      </c>
      <c r="E1301" s="6" t="s">
        <v>1065</v>
      </c>
      <c r="F1301" s="6" t="s">
        <v>1066</v>
      </c>
      <c r="G1301" s="47" t="s">
        <v>41</v>
      </c>
      <c r="H1301" s="254">
        <v>3000</v>
      </c>
      <c r="I1301" s="246"/>
      <c r="J1301" s="241"/>
      <c r="K1301" s="6" t="s">
        <v>1061</v>
      </c>
      <c r="L1301" s="6" t="s">
        <v>1067</v>
      </c>
      <c r="M1301" s="6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  <c r="CX1301" s="3"/>
      <c r="CY1301" s="3"/>
      <c r="CZ1301" s="3"/>
      <c r="DA1301" s="3"/>
      <c r="DB1301" s="3"/>
      <c r="DC1301" s="3"/>
    </row>
    <row r="1302" spans="1:107" ht="39.75" customHeight="1">
      <c r="A1302" s="155">
        <v>160</v>
      </c>
      <c r="B1302" s="6"/>
      <c r="C1302" s="5" t="s">
        <v>1068</v>
      </c>
      <c r="D1302" s="5" t="s">
        <v>1058</v>
      </c>
      <c r="E1302" s="6" t="s">
        <v>1069</v>
      </c>
      <c r="F1302" s="6" t="s">
        <v>1070</v>
      </c>
      <c r="G1302" s="47" t="s">
        <v>41</v>
      </c>
      <c r="H1302" s="267">
        <v>4900</v>
      </c>
      <c r="I1302" s="246"/>
      <c r="J1302" s="241"/>
      <c r="K1302" s="6" t="s">
        <v>1061</v>
      </c>
      <c r="L1302" s="6" t="s">
        <v>1071</v>
      </c>
      <c r="M1302" s="6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  <c r="CX1302" s="3"/>
      <c r="CY1302" s="3"/>
      <c r="CZ1302" s="3"/>
      <c r="DA1302" s="3"/>
      <c r="DB1302" s="3"/>
      <c r="DC1302" s="3"/>
    </row>
    <row r="1303" spans="1:107" ht="39.75" customHeight="1">
      <c r="A1303" s="155">
        <v>161</v>
      </c>
      <c r="B1303" s="6"/>
      <c r="C1303" s="6" t="s">
        <v>1072</v>
      </c>
      <c r="D1303" s="6" t="s">
        <v>979</v>
      </c>
      <c r="E1303" s="6" t="s">
        <v>1073</v>
      </c>
      <c r="F1303" s="6" t="s">
        <v>1074</v>
      </c>
      <c r="G1303" s="47" t="s">
        <v>41</v>
      </c>
      <c r="H1303" s="254">
        <v>5400</v>
      </c>
      <c r="I1303" s="246"/>
      <c r="J1303" s="241"/>
      <c r="K1303" s="6" t="s">
        <v>1075</v>
      </c>
      <c r="L1303" s="6" t="s">
        <v>1076</v>
      </c>
      <c r="M1303" s="6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  <c r="CX1303" s="3"/>
      <c r="CY1303" s="3"/>
      <c r="CZ1303" s="3"/>
      <c r="DA1303" s="3"/>
      <c r="DB1303" s="3"/>
      <c r="DC1303" s="3"/>
    </row>
    <row r="1304" spans="1:107" ht="39.75" customHeight="1">
      <c r="A1304" s="155">
        <v>162</v>
      </c>
      <c r="B1304" s="6"/>
      <c r="C1304" s="6" t="s">
        <v>1077</v>
      </c>
      <c r="D1304" s="6" t="s">
        <v>979</v>
      </c>
      <c r="E1304" s="5" t="s">
        <v>1078</v>
      </c>
      <c r="F1304" s="6" t="s">
        <v>1079</v>
      </c>
      <c r="G1304" s="47" t="s">
        <v>41</v>
      </c>
      <c r="H1304" s="254">
        <v>10000</v>
      </c>
      <c r="I1304" s="246"/>
      <c r="J1304" s="241"/>
      <c r="K1304" s="6" t="s">
        <v>1075</v>
      </c>
      <c r="L1304" s="6" t="s">
        <v>1080</v>
      </c>
      <c r="M1304" s="6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  <c r="CX1304" s="3"/>
      <c r="CY1304" s="3"/>
      <c r="CZ1304" s="3"/>
      <c r="DA1304" s="3"/>
      <c r="DB1304" s="3"/>
      <c r="DC1304" s="3"/>
    </row>
    <row r="1305" spans="1:107" ht="39.75" customHeight="1">
      <c r="A1305" s="155">
        <v>163</v>
      </c>
      <c r="B1305" s="6"/>
      <c r="C1305" s="6" t="s">
        <v>1081</v>
      </c>
      <c r="D1305" s="6" t="s">
        <v>979</v>
      </c>
      <c r="E1305" s="5" t="s">
        <v>1082</v>
      </c>
      <c r="F1305" s="6" t="s">
        <v>1083</v>
      </c>
      <c r="G1305" s="47" t="s">
        <v>41</v>
      </c>
      <c r="H1305" s="254">
        <v>995</v>
      </c>
      <c r="I1305" s="246"/>
      <c r="J1305" s="241"/>
      <c r="K1305" s="6" t="s">
        <v>1075</v>
      </c>
      <c r="L1305" s="6" t="s">
        <v>1084</v>
      </c>
      <c r="M1305" s="6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  <c r="CX1305" s="3"/>
      <c r="CY1305" s="3"/>
      <c r="CZ1305" s="3"/>
      <c r="DA1305" s="3"/>
      <c r="DB1305" s="3"/>
      <c r="DC1305" s="3"/>
    </row>
    <row r="1306" spans="1:107" ht="39.75" customHeight="1">
      <c r="A1306" s="155"/>
      <c r="B1306" s="6"/>
      <c r="C1306" s="6" t="s">
        <v>1085</v>
      </c>
      <c r="D1306" s="6" t="s">
        <v>979</v>
      </c>
      <c r="E1306" s="6"/>
      <c r="F1306" s="6"/>
      <c r="G1306" s="47" t="s">
        <v>41</v>
      </c>
      <c r="H1306" s="254">
        <v>1070</v>
      </c>
      <c r="I1306" s="246"/>
      <c r="J1306" s="241"/>
      <c r="K1306" s="6"/>
      <c r="L1306" s="6"/>
      <c r="M1306" s="6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  <c r="CX1306" s="3"/>
      <c r="CY1306" s="3"/>
      <c r="CZ1306" s="3"/>
      <c r="DA1306" s="3"/>
      <c r="DB1306" s="3"/>
      <c r="DC1306" s="3"/>
    </row>
    <row r="1307" spans="1:107" ht="39.75" customHeight="1">
      <c r="A1307" s="155">
        <v>164</v>
      </c>
      <c r="B1307" s="6"/>
      <c r="C1307" s="6" t="s">
        <v>1086</v>
      </c>
      <c r="D1307" s="6" t="s">
        <v>979</v>
      </c>
      <c r="E1307" s="6" t="s">
        <v>1087</v>
      </c>
      <c r="F1307" s="6" t="s">
        <v>1088</v>
      </c>
      <c r="G1307" s="47" t="s">
        <v>41</v>
      </c>
      <c r="H1307" s="254">
        <v>4000</v>
      </c>
      <c r="I1307" s="246"/>
      <c r="J1307" s="241"/>
      <c r="K1307" s="6" t="s">
        <v>1075</v>
      </c>
      <c r="L1307" s="6" t="s">
        <v>1089</v>
      </c>
      <c r="M1307" s="6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  <c r="CX1307" s="3"/>
      <c r="CY1307" s="3"/>
      <c r="CZ1307" s="3"/>
      <c r="DA1307" s="3"/>
      <c r="DB1307" s="3"/>
      <c r="DC1307" s="3"/>
    </row>
    <row r="1308" spans="1:107" ht="39.75" customHeight="1">
      <c r="A1308" s="155">
        <v>165</v>
      </c>
      <c r="B1308" s="6"/>
      <c r="C1308" s="6" t="s">
        <v>1090</v>
      </c>
      <c r="D1308" s="6" t="s">
        <v>979</v>
      </c>
      <c r="E1308" s="6" t="s">
        <v>1091</v>
      </c>
      <c r="F1308" s="6" t="s">
        <v>1092</v>
      </c>
      <c r="G1308" s="47" t="s">
        <v>41</v>
      </c>
      <c r="H1308" s="254">
        <v>578</v>
      </c>
      <c r="I1308" s="246"/>
      <c r="J1308" s="241"/>
      <c r="K1308" s="6" t="s">
        <v>1075</v>
      </c>
      <c r="L1308" s="6" t="s">
        <v>1093</v>
      </c>
      <c r="M1308" s="6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  <c r="CX1308" s="3"/>
      <c r="CY1308" s="3"/>
      <c r="CZ1308" s="3"/>
      <c r="DA1308" s="3"/>
      <c r="DB1308" s="3"/>
      <c r="DC1308" s="3"/>
    </row>
    <row r="1309" spans="1:107" ht="39.75" customHeight="1">
      <c r="A1309" s="155">
        <v>166</v>
      </c>
      <c r="B1309" s="6"/>
      <c r="C1309" s="6" t="s">
        <v>1090</v>
      </c>
      <c r="D1309" s="6" t="s">
        <v>979</v>
      </c>
      <c r="E1309" s="6" t="s">
        <v>1094</v>
      </c>
      <c r="F1309" s="6" t="s">
        <v>1095</v>
      </c>
      <c r="G1309" s="47" t="s">
        <v>41</v>
      </c>
      <c r="H1309" s="254">
        <v>500</v>
      </c>
      <c r="I1309" s="246"/>
      <c r="J1309" s="241"/>
      <c r="K1309" s="6" t="s">
        <v>1075</v>
      </c>
      <c r="L1309" s="6" t="s">
        <v>1096</v>
      </c>
      <c r="M1309" s="6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  <c r="CX1309" s="3"/>
      <c r="CY1309" s="3"/>
      <c r="CZ1309" s="3"/>
      <c r="DA1309" s="3"/>
      <c r="DB1309" s="3"/>
      <c r="DC1309" s="3"/>
    </row>
    <row r="1310" spans="1:107" ht="39.75" customHeight="1">
      <c r="A1310" s="155">
        <v>167</v>
      </c>
      <c r="B1310" s="6"/>
      <c r="C1310" s="6" t="s">
        <v>1097</v>
      </c>
      <c r="D1310" s="6" t="s">
        <v>979</v>
      </c>
      <c r="E1310" s="6" t="s">
        <v>1087</v>
      </c>
      <c r="F1310" s="6" t="s">
        <v>1098</v>
      </c>
      <c r="G1310" s="47" t="s">
        <v>41</v>
      </c>
      <c r="H1310" s="254">
        <v>7000</v>
      </c>
      <c r="I1310" s="246"/>
      <c r="J1310" s="241"/>
      <c r="K1310" s="6" t="s">
        <v>1075</v>
      </c>
      <c r="L1310" s="6" t="s">
        <v>1099</v>
      </c>
      <c r="M1310" s="6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  <c r="CX1310" s="3"/>
      <c r="CY1310" s="3"/>
      <c r="CZ1310" s="3"/>
      <c r="DA1310" s="3"/>
      <c r="DB1310" s="3"/>
      <c r="DC1310" s="3"/>
    </row>
    <row r="1311" spans="1:107" ht="39.75" customHeight="1">
      <c r="A1311" s="155">
        <v>168</v>
      </c>
      <c r="B1311" s="6"/>
      <c r="C1311" s="6" t="s">
        <v>1100</v>
      </c>
      <c r="D1311" s="6" t="s">
        <v>994</v>
      </c>
      <c r="E1311" s="6" t="s">
        <v>1101</v>
      </c>
      <c r="F1311" s="6" t="s">
        <v>1102</v>
      </c>
      <c r="G1311" s="47" t="s">
        <v>41</v>
      </c>
      <c r="H1311" s="254">
        <v>20000</v>
      </c>
      <c r="I1311" s="246"/>
      <c r="J1311" s="241"/>
      <c r="K1311" s="6" t="s">
        <v>1103</v>
      </c>
      <c r="L1311" s="6" t="s">
        <v>1104</v>
      </c>
      <c r="M1311" s="6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  <c r="CX1311" s="3"/>
      <c r="CY1311" s="3"/>
      <c r="CZ1311" s="3"/>
      <c r="DA1311" s="3"/>
      <c r="DB1311" s="3"/>
      <c r="DC1311" s="3"/>
    </row>
    <row r="1312" spans="1:107" ht="39.75" customHeight="1">
      <c r="A1312" s="155">
        <v>169</v>
      </c>
      <c r="B1312" s="6"/>
      <c r="C1312" s="6" t="s">
        <v>1105</v>
      </c>
      <c r="D1312" s="6" t="s">
        <v>994</v>
      </c>
      <c r="E1312" s="6" t="s">
        <v>1106</v>
      </c>
      <c r="F1312" s="6" t="s">
        <v>1107</v>
      </c>
      <c r="G1312" s="47" t="s">
        <v>41</v>
      </c>
      <c r="H1312" s="254">
        <v>10884</v>
      </c>
      <c r="I1312" s="246"/>
      <c r="J1312" s="241"/>
      <c r="K1312" s="6" t="s">
        <v>1103</v>
      </c>
      <c r="L1312" s="6" t="s">
        <v>1108</v>
      </c>
      <c r="M1312" s="6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  <c r="CX1312" s="3"/>
      <c r="CY1312" s="3"/>
      <c r="CZ1312" s="3"/>
      <c r="DA1312" s="3"/>
      <c r="DB1312" s="3"/>
      <c r="DC1312" s="3"/>
    </row>
    <row r="1313" spans="1:107" ht="39.75" customHeight="1">
      <c r="A1313" s="155"/>
      <c r="B1313" s="6"/>
      <c r="C1313" s="6" t="s">
        <v>1109</v>
      </c>
      <c r="D1313" s="6" t="s">
        <v>979</v>
      </c>
      <c r="E1313" s="6" t="s">
        <v>1101</v>
      </c>
      <c r="F1313" s="6" t="s">
        <v>1102</v>
      </c>
      <c r="G1313" s="47" t="s">
        <v>41</v>
      </c>
      <c r="H1313" s="254">
        <v>10000</v>
      </c>
      <c r="I1313" s="246"/>
      <c r="J1313" s="241"/>
      <c r="K1313" s="6" t="s">
        <v>1110</v>
      </c>
      <c r="L1313" s="6" t="s">
        <v>1111</v>
      </c>
      <c r="M1313" s="6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  <c r="CX1313" s="3"/>
      <c r="CY1313" s="3"/>
      <c r="CZ1313" s="3"/>
      <c r="DA1313" s="3"/>
      <c r="DB1313" s="3"/>
      <c r="DC1313" s="3"/>
    </row>
    <row r="1314" spans="1:107" ht="39.75" customHeight="1">
      <c r="A1314" s="155"/>
      <c r="B1314" s="6"/>
      <c r="C1314" s="6" t="s">
        <v>1112</v>
      </c>
      <c r="D1314" s="6" t="s">
        <v>1016</v>
      </c>
      <c r="E1314" s="6" t="s">
        <v>1101</v>
      </c>
      <c r="F1314" s="6" t="s">
        <v>1102</v>
      </c>
      <c r="G1314" s="47" t="s">
        <v>41</v>
      </c>
      <c r="H1314" s="254">
        <v>10000</v>
      </c>
      <c r="I1314" s="246"/>
      <c r="J1314" s="241"/>
      <c r="K1314" s="6" t="s">
        <v>786</v>
      </c>
      <c r="L1314" s="6" t="s">
        <v>1113</v>
      </c>
      <c r="M1314" s="6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  <c r="CX1314" s="3"/>
      <c r="CY1314" s="3"/>
      <c r="CZ1314" s="3"/>
      <c r="DA1314" s="3"/>
      <c r="DB1314" s="3"/>
      <c r="DC1314" s="3"/>
    </row>
    <row r="1315" spans="1:107" ht="39.75" customHeight="1">
      <c r="A1315" s="155">
        <v>170</v>
      </c>
      <c r="B1315" s="6"/>
      <c r="C1315" s="6" t="s">
        <v>1114</v>
      </c>
      <c r="D1315" s="6" t="s">
        <v>994</v>
      </c>
      <c r="E1315" s="6" t="s">
        <v>1115</v>
      </c>
      <c r="F1315" s="6" t="s">
        <v>1116</v>
      </c>
      <c r="G1315" s="47" t="s">
        <v>41</v>
      </c>
      <c r="H1315" s="254">
        <v>5590</v>
      </c>
      <c r="I1315" s="246"/>
      <c r="J1315" s="241"/>
      <c r="K1315" s="6" t="s">
        <v>1103</v>
      </c>
      <c r="L1315" s="6" t="s">
        <v>1117</v>
      </c>
      <c r="M1315" s="6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  <c r="CX1315" s="3"/>
      <c r="CY1315" s="3"/>
      <c r="CZ1315" s="3"/>
      <c r="DA1315" s="3"/>
      <c r="DB1315" s="3"/>
      <c r="DC1315" s="3"/>
    </row>
    <row r="1316" spans="1:107" ht="39.75" customHeight="1">
      <c r="A1316" s="155">
        <v>171</v>
      </c>
      <c r="B1316" s="6"/>
      <c r="C1316" s="6" t="s">
        <v>993</v>
      </c>
      <c r="D1316" s="6" t="s">
        <v>994</v>
      </c>
      <c r="E1316" s="6" t="s">
        <v>995</v>
      </c>
      <c r="F1316" s="6" t="s">
        <v>1118</v>
      </c>
      <c r="G1316" s="47" t="s">
        <v>355</v>
      </c>
      <c r="H1316" s="254"/>
      <c r="I1316" s="246">
        <v>148525</v>
      </c>
      <c r="J1316" s="241"/>
      <c r="K1316" s="6" t="s">
        <v>1103</v>
      </c>
      <c r="L1316" s="6" t="s">
        <v>1119</v>
      </c>
      <c r="M1316" s="6">
        <v>12</v>
      </c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  <c r="CX1316" s="3"/>
      <c r="CY1316" s="3"/>
      <c r="CZ1316" s="3"/>
      <c r="DA1316" s="3"/>
      <c r="DB1316" s="3"/>
      <c r="DC1316" s="3"/>
    </row>
    <row r="1317" spans="1:107" ht="39.75" customHeight="1">
      <c r="A1317" s="155">
        <v>172</v>
      </c>
      <c r="B1317" s="6"/>
      <c r="C1317" s="6" t="s">
        <v>1120</v>
      </c>
      <c r="D1317" s="6" t="s">
        <v>988</v>
      </c>
      <c r="E1317" s="6" t="s">
        <v>1121</v>
      </c>
      <c r="F1317" s="6" t="s">
        <v>1122</v>
      </c>
      <c r="G1317" s="47" t="s">
        <v>41</v>
      </c>
      <c r="H1317" s="254">
        <v>5000</v>
      </c>
      <c r="I1317" s="246"/>
      <c r="J1317" s="241"/>
      <c r="K1317" s="6" t="s">
        <v>413</v>
      </c>
      <c r="L1317" s="6" t="s">
        <v>1123</v>
      </c>
      <c r="M1317" s="6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  <c r="CX1317" s="3"/>
      <c r="CY1317" s="3"/>
      <c r="CZ1317" s="3"/>
      <c r="DA1317" s="3"/>
      <c r="DB1317" s="3"/>
      <c r="DC1317" s="3"/>
    </row>
    <row r="1318" spans="1:107" ht="39.75" customHeight="1">
      <c r="A1318" s="155">
        <v>173</v>
      </c>
      <c r="B1318" s="6"/>
      <c r="C1318" s="6" t="s">
        <v>1124</v>
      </c>
      <c r="D1318" s="6" t="s">
        <v>988</v>
      </c>
      <c r="E1318" s="6" t="s">
        <v>1125</v>
      </c>
      <c r="F1318" s="6" t="s">
        <v>1126</v>
      </c>
      <c r="G1318" s="47" t="s">
        <v>41</v>
      </c>
      <c r="H1318" s="254">
        <v>2500</v>
      </c>
      <c r="I1318" s="246"/>
      <c r="J1318" s="241"/>
      <c r="K1318" s="6" t="s">
        <v>413</v>
      </c>
      <c r="L1318" s="6" t="s">
        <v>1127</v>
      </c>
      <c r="M1318" s="6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  <c r="CX1318" s="3"/>
      <c r="CY1318" s="3"/>
      <c r="CZ1318" s="3"/>
      <c r="DA1318" s="3"/>
      <c r="DB1318" s="3"/>
      <c r="DC1318" s="3"/>
    </row>
    <row r="1319" spans="1:107" ht="39.75" customHeight="1">
      <c r="A1319" s="155">
        <v>174</v>
      </c>
      <c r="B1319" s="6"/>
      <c r="C1319" s="6" t="s">
        <v>1128</v>
      </c>
      <c r="D1319" s="6" t="s">
        <v>988</v>
      </c>
      <c r="E1319" s="6" t="s">
        <v>1129</v>
      </c>
      <c r="F1319" s="6" t="s">
        <v>1130</v>
      </c>
      <c r="G1319" s="47" t="s">
        <v>41</v>
      </c>
      <c r="H1319" s="254">
        <v>819</v>
      </c>
      <c r="I1319" s="246"/>
      <c r="J1319" s="241"/>
      <c r="K1319" s="6" t="s">
        <v>413</v>
      </c>
      <c r="L1319" s="6" t="s">
        <v>1131</v>
      </c>
      <c r="M1319" s="6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  <c r="CX1319" s="3"/>
      <c r="CY1319" s="3"/>
      <c r="CZ1319" s="3"/>
      <c r="DA1319" s="3"/>
      <c r="DB1319" s="3"/>
      <c r="DC1319" s="3"/>
    </row>
    <row r="1320" spans="1:107" ht="39.75" customHeight="1">
      <c r="A1320" s="155">
        <v>175</v>
      </c>
      <c r="B1320" s="6"/>
      <c r="C1320" s="6" t="s">
        <v>1132</v>
      </c>
      <c r="D1320" s="6" t="s">
        <v>988</v>
      </c>
      <c r="E1320" s="6" t="s">
        <v>1133</v>
      </c>
      <c r="F1320" s="6" t="s">
        <v>1134</v>
      </c>
      <c r="G1320" s="47" t="s">
        <v>41</v>
      </c>
      <c r="H1320" s="254">
        <v>41315</v>
      </c>
      <c r="I1320" s="246"/>
      <c r="J1320" s="241"/>
      <c r="K1320" s="6" t="s">
        <v>413</v>
      </c>
      <c r="L1320" s="6" t="s">
        <v>1135</v>
      </c>
      <c r="M1320" s="6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  <c r="CX1320" s="3"/>
      <c r="CY1320" s="3"/>
      <c r="CZ1320" s="3"/>
      <c r="DA1320" s="3"/>
      <c r="DB1320" s="3"/>
      <c r="DC1320" s="3"/>
    </row>
    <row r="1321" spans="1:107" ht="39.75" customHeight="1">
      <c r="A1321" s="155">
        <v>176</v>
      </c>
      <c r="B1321" s="6"/>
      <c r="C1321" s="6" t="s">
        <v>1136</v>
      </c>
      <c r="D1321" s="6" t="s">
        <v>1137</v>
      </c>
      <c r="E1321" s="6" t="s">
        <v>1138</v>
      </c>
      <c r="F1321" s="6" t="s">
        <v>1139</v>
      </c>
      <c r="G1321" s="47" t="s">
        <v>355</v>
      </c>
      <c r="H1321" s="254"/>
      <c r="I1321" s="246">
        <v>34000</v>
      </c>
      <c r="J1321" s="241"/>
      <c r="K1321" s="6" t="s">
        <v>1140</v>
      </c>
      <c r="L1321" s="6" t="s">
        <v>1141</v>
      </c>
      <c r="M1321" s="6">
        <v>13</v>
      </c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  <c r="CX1321" s="3"/>
      <c r="CY1321" s="3"/>
      <c r="CZ1321" s="3"/>
      <c r="DA1321" s="3"/>
      <c r="DB1321" s="3"/>
      <c r="DC1321" s="3"/>
    </row>
    <row r="1322" spans="1:107" ht="39.75" customHeight="1">
      <c r="A1322" s="155">
        <v>177</v>
      </c>
      <c r="B1322" s="6"/>
      <c r="C1322" s="6" t="s">
        <v>1142</v>
      </c>
      <c r="D1322" s="6" t="s">
        <v>845</v>
      </c>
      <c r="E1322" s="6" t="s">
        <v>1143</v>
      </c>
      <c r="F1322" s="6" t="s">
        <v>1144</v>
      </c>
      <c r="G1322" s="47" t="s">
        <v>41</v>
      </c>
      <c r="H1322" s="254">
        <v>7700</v>
      </c>
      <c r="I1322" s="246"/>
      <c r="J1322" s="241"/>
      <c r="K1322" s="6" t="s">
        <v>1140</v>
      </c>
      <c r="L1322" s="6" t="s">
        <v>1145</v>
      </c>
      <c r="M1322" s="6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  <c r="CX1322" s="3"/>
      <c r="CY1322" s="3"/>
      <c r="CZ1322" s="3"/>
      <c r="DA1322" s="3"/>
      <c r="DB1322" s="3"/>
      <c r="DC1322" s="3"/>
    </row>
    <row r="1323" spans="1:107" ht="39.75" customHeight="1">
      <c r="A1323" s="155">
        <v>178</v>
      </c>
      <c r="B1323" s="6"/>
      <c r="C1323" s="6" t="s">
        <v>1146</v>
      </c>
      <c r="D1323" s="6" t="s">
        <v>845</v>
      </c>
      <c r="E1323" s="6" t="s">
        <v>1147</v>
      </c>
      <c r="F1323" s="6" t="s">
        <v>1148</v>
      </c>
      <c r="G1323" s="47" t="s">
        <v>41</v>
      </c>
      <c r="H1323" s="254">
        <v>3000</v>
      </c>
      <c r="I1323" s="246"/>
      <c r="J1323" s="241"/>
      <c r="K1323" s="6" t="s">
        <v>1140</v>
      </c>
      <c r="L1323" s="6" t="s">
        <v>1149</v>
      </c>
      <c r="M1323" s="6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  <c r="CX1323" s="3"/>
      <c r="CY1323" s="3"/>
      <c r="CZ1323" s="3"/>
      <c r="DA1323" s="3"/>
      <c r="DB1323" s="3"/>
      <c r="DC1323" s="3"/>
    </row>
    <row r="1324" spans="1:107" ht="39.75" customHeight="1">
      <c r="A1324" s="155"/>
      <c r="B1324" s="6"/>
      <c r="C1324" s="6" t="s">
        <v>1150</v>
      </c>
      <c r="D1324" s="6" t="s">
        <v>1151</v>
      </c>
      <c r="E1324" s="6" t="s">
        <v>1147</v>
      </c>
      <c r="F1324" s="6" t="s">
        <v>1148</v>
      </c>
      <c r="G1324" s="47" t="s">
        <v>41</v>
      </c>
      <c r="H1324" s="254">
        <v>3200</v>
      </c>
      <c r="I1324" s="246"/>
      <c r="J1324" s="241"/>
      <c r="K1324" s="6" t="s">
        <v>1152</v>
      </c>
      <c r="L1324" s="6" t="s">
        <v>1153</v>
      </c>
      <c r="M1324" s="6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  <c r="CX1324" s="3"/>
      <c r="CY1324" s="3"/>
      <c r="CZ1324" s="3"/>
      <c r="DA1324" s="3"/>
      <c r="DB1324" s="3"/>
      <c r="DC1324" s="3"/>
    </row>
    <row r="1325" spans="1:107" ht="39.75" customHeight="1">
      <c r="A1325" s="155">
        <v>179</v>
      </c>
      <c r="B1325" s="6"/>
      <c r="C1325" s="6" t="s">
        <v>1154</v>
      </c>
      <c r="D1325" s="6" t="s">
        <v>1151</v>
      </c>
      <c r="E1325" s="6" t="s">
        <v>1155</v>
      </c>
      <c r="F1325" s="6" t="s">
        <v>1156</v>
      </c>
      <c r="G1325" s="47" t="s">
        <v>41</v>
      </c>
      <c r="H1325" s="254">
        <v>1853</v>
      </c>
      <c r="I1325" s="246"/>
      <c r="J1325" s="241"/>
      <c r="K1325" s="6" t="s">
        <v>1152</v>
      </c>
      <c r="L1325" s="6" t="s">
        <v>1157</v>
      </c>
      <c r="M1325" s="6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  <c r="CX1325" s="3"/>
      <c r="CY1325" s="3"/>
      <c r="CZ1325" s="3"/>
      <c r="DA1325" s="3"/>
      <c r="DB1325" s="3"/>
      <c r="DC1325" s="3"/>
    </row>
    <row r="1326" spans="1:107" ht="39.75" customHeight="1">
      <c r="A1326" s="155">
        <v>180</v>
      </c>
      <c r="B1326" s="6"/>
      <c r="C1326" s="6" t="s">
        <v>1158</v>
      </c>
      <c r="D1326" s="6" t="s">
        <v>1159</v>
      </c>
      <c r="E1326" s="6" t="s">
        <v>1160</v>
      </c>
      <c r="F1326" s="6" t="s">
        <v>1161</v>
      </c>
      <c r="G1326" s="47" t="s">
        <v>41</v>
      </c>
      <c r="H1326" s="254">
        <v>2758</v>
      </c>
      <c r="I1326" s="246"/>
      <c r="J1326" s="241"/>
      <c r="K1326" s="6" t="s">
        <v>1152</v>
      </c>
      <c r="L1326" s="6" t="s">
        <v>1162</v>
      </c>
      <c r="M1326" s="6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  <c r="CX1326" s="3"/>
      <c r="CY1326" s="3"/>
      <c r="CZ1326" s="3"/>
      <c r="DA1326" s="3"/>
      <c r="DB1326" s="3"/>
      <c r="DC1326" s="3"/>
    </row>
    <row r="1327" spans="1:107" ht="39.75" customHeight="1">
      <c r="A1327" s="155">
        <v>181</v>
      </c>
      <c r="B1327" s="9"/>
      <c r="C1327" s="5" t="s">
        <v>1163</v>
      </c>
      <c r="D1327" s="5" t="s">
        <v>399</v>
      </c>
      <c r="E1327" s="6" t="s">
        <v>1164</v>
      </c>
      <c r="F1327" s="6" t="s">
        <v>1165</v>
      </c>
      <c r="G1327" s="47" t="s">
        <v>41</v>
      </c>
      <c r="H1327" s="267">
        <v>880</v>
      </c>
      <c r="I1327" s="291"/>
      <c r="J1327" s="292"/>
      <c r="K1327" s="6" t="s">
        <v>1166</v>
      </c>
      <c r="L1327" s="6" t="s">
        <v>1167</v>
      </c>
      <c r="M1327" s="6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  <c r="CX1327" s="3"/>
      <c r="CY1327" s="3"/>
      <c r="CZ1327" s="3"/>
      <c r="DA1327" s="3"/>
      <c r="DB1327" s="3"/>
      <c r="DC1327" s="3"/>
    </row>
    <row r="1328" spans="1:107" ht="39.75" customHeight="1">
      <c r="A1328" s="155">
        <v>182</v>
      </c>
      <c r="B1328" s="9"/>
      <c r="C1328" s="5" t="s">
        <v>1168</v>
      </c>
      <c r="D1328" s="5" t="s">
        <v>405</v>
      </c>
      <c r="E1328" s="6" t="s">
        <v>1169</v>
      </c>
      <c r="F1328" s="6" t="s">
        <v>1170</v>
      </c>
      <c r="G1328" s="47" t="s">
        <v>41</v>
      </c>
      <c r="H1328" s="267">
        <v>4705</v>
      </c>
      <c r="I1328" s="291"/>
      <c r="J1328" s="292"/>
      <c r="K1328" s="103">
        <v>42741</v>
      </c>
      <c r="L1328" s="6" t="s">
        <v>1171</v>
      </c>
      <c r="M1328" s="6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  <c r="CX1328" s="3"/>
      <c r="CY1328" s="3"/>
      <c r="CZ1328" s="3"/>
      <c r="DA1328" s="3"/>
      <c r="DB1328" s="3"/>
      <c r="DC1328" s="3"/>
    </row>
    <row r="1329" spans="1:107" ht="39.75" customHeight="1">
      <c r="A1329" s="155">
        <v>183</v>
      </c>
      <c r="B1329" s="9"/>
      <c r="C1329" s="5" t="s">
        <v>1172</v>
      </c>
      <c r="D1329" s="5" t="s">
        <v>833</v>
      </c>
      <c r="E1329" s="6" t="s">
        <v>1173</v>
      </c>
      <c r="F1329" s="6" t="s">
        <v>1174</v>
      </c>
      <c r="G1329" s="47" t="s">
        <v>1175</v>
      </c>
      <c r="H1329" s="267"/>
      <c r="I1329" s="291">
        <v>85387</v>
      </c>
      <c r="J1329" s="292"/>
      <c r="K1329" s="103">
        <v>42801</v>
      </c>
      <c r="L1329" s="6" t="s">
        <v>1176</v>
      </c>
      <c r="M1329" s="6">
        <v>14</v>
      </c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  <c r="CX1329" s="3"/>
      <c r="CY1329" s="3"/>
      <c r="CZ1329" s="3"/>
      <c r="DA1329" s="3"/>
      <c r="DB1329" s="3"/>
      <c r="DC1329" s="3"/>
    </row>
    <row r="1330" spans="1:107" ht="39.75" customHeight="1">
      <c r="A1330" s="155">
        <v>184</v>
      </c>
      <c r="B1330" s="9"/>
      <c r="C1330" s="5" t="s">
        <v>1177</v>
      </c>
      <c r="D1330" s="5" t="s">
        <v>681</v>
      </c>
      <c r="E1330" s="6" t="s">
        <v>770</v>
      </c>
      <c r="F1330" s="6" t="s">
        <v>1178</v>
      </c>
      <c r="G1330" s="47" t="s">
        <v>755</v>
      </c>
      <c r="H1330" s="267"/>
      <c r="I1330" s="291">
        <v>72299</v>
      </c>
      <c r="J1330" s="292"/>
      <c r="K1330" s="103">
        <v>42745</v>
      </c>
      <c r="L1330" s="6" t="s">
        <v>1179</v>
      </c>
      <c r="M1330" s="6">
        <v>15</v>
      </c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  <c r="CX1330" s="3"/>
      <c r="CY1330" s="3"/>
      <c r="CZ1330" s="3"/>
      <c r="DA1330" s="3"/>
      <c r="DB1330" s="3"/>
      <c r="DC1330" s="3"/>
    </row>
    <row r="1331" spans="1:107" ht="39.75" customHeight="1">
      <c r="A1331" s="155"/>
      <c r="B1331" s="9"/>
      <c r="C1331" s="5" t="s">
        <v>773</v>
      </c>
      <c r="D1331" s="5"/>
      <c r="E1331" s="6"/>
      <c r="F1331" s="6"/>
      <c r="G1331" s="47" t="s">
        <v>41</v>
      </c>
      <c r="H1331" s="267"/>
      <c r="I1331" s="291"/>
      <c r="J1331" s="292"/>
      <c r="K1331" s="6"/>
      <c r="L1331" s="6"/>
      <c r="M1331" s="6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  <c r="CX1331" s="3"/>
      <c r="CY1331" s="3"/>
      <c r="CZ1331" s="3"/>
      <c r="DA1331" s="3"/>
      <c r="DB1331" s="3"/>
      <c r="DC1331" s="3"/>
    </row>
    <row r="1332" spans="1:107" ht="39.75" customHeight="1">
      <c r="A1332" s="155">
        <v>185</v>
      </c>
      <c r="B1332" s="9"/>
      <c r="C1332" s="5" t="s">
        <v>763</v>
      </c>
      <c r="D1332" s="5" t="s">
        <v>681</v>
      </c>
      <c r="E1332" s="6" t="s">
        <v>764</v>
      </c>
      <c r="F1332" s="6" t="s">
        <v>1180</v>
      </c>
      <c r="G1332" s="47" t="s">
        <v>755</v>
      </c>
      <c r="H1332" s="267"/>
      <c r="I1332" s="291">
        <v>39610</v>
      </c>
      <c r="J1332" s="292"/>
      <c r="K1332" s="103">
        <v>42745</v>
      </c>
      <c r="L1332" s="6" t="s">
        <v>1181</v>
      </c>
      <c r="M1332" s="6">
        <v>16</v>
      </c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  <c r="CX1332" s="3"/>
      <c r="CY1332" s="3"/>
      <c r="CZ1332" s="3"/>
      <c r="DA1332" s="3"/>
      <c r="DB1332" s="3"/>
      <c r="DC1332" s="3"/>
    </row>
    <row r="1333" spans="1:107" ht="39.75" customHeight="1">
      <c r="A1333" s="155"/>
      <c r="B1333" s="9"/>
      <c r="C1333" s="5" t="s">
        <v>768</v>
      </c>
      <c r="D1333" s="5"/>
      <c r="E1333" s="6"/>
      <c r="F1333" s="6"/>
      <c r="G1333" s="47"/>
      <c r="H1333" s="267"/>
      <c r="I1333" s="291"/>
      <c r="J1333" s="292"/>
      <c r="K1333" s="6"/>
      <c r="L1333" s="6"/>
      <c r="M1333" s="6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  <c r="CX1333" s="3"/>
      <c r="CY1333" s="3"/>
      <c r="CZ1333" s="3"/>
      <c r="DA1333" s="3"/>
      <c r="DB1333" s="3"/>
      <c r="DC1333" s="3"/>
    </row>
    <row r="1334" spans="1:107" ht="39.75" customHeight="1">
      <c r="A1334" s="155">
        <v>186</v>
      </c>
      <c r="B1334" s="9"/>
      <c r="C1334" s="5" t="s">
        <v>1182</v>
      </c>
      <c r="D1334" s="5" t="s">
        <v>729</v>
      </c>
      <c r="E1334" s="6" t="s">
        <v>1183</v>
      </c>
      <c r="F1334" s="6" t="s">
        <v>1184</v>
      </c>
      <c r="G1334" s="47" t="s">
        <v>41</v>
      </c>
      <c r="H1334" s="267">
        <v>5200</v>
      </c>
      <c r="I1334" s="291"/>
      <c r="J1334" s="292"/>
      <c r="K1334" s="103" t="s">
        <v>1185</v>
      </c>
      <c r="L1334" s="6" t="s">
        <v>1186</v>
      </c>
      <c r="M1334" s="6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  <c r="CX1334" s="3"/>
      <c r="CY1334" s="3"/>
      <c r="CZ1334" s="3"/>
      <c r="DA1334" s="3"/>
      <c r="DB1334" s="3"/>
      <c r="DC1334" s="3"/>
    </row>
    <row r="1335" spans="1:107" ht="39.75" customHeight="1">
      <c r="A1335" s="155">
        <v>187</v>
      </c>
      <c r="B1335" s="9"/>
      <c r="C1335" s="5" t="s">
        <v>1187</v>
      </c>
      <c r="D1335" s="5" t="s">
        <v>719</v>
      </c>
      <c r="E1335" s="6" t="s">
        <v>1188</v>
      </c>
      <c r="F1335" s="6" t="s">
        <v>1189</v>
      </c>
      <c r="G1335" s="47" t="s">
        <v>41</v>
      </c>
      <c r="H1335" s="267">
        <v>5000</v>
      </c>
      <c r="I1335" s="291"/>
      <c r="J1335" s="292"/>
      <c r="K1335" s="103" t="s">
        <v>1190</v>
      </c>
      <c r="L1335" s="6" t="s">
        <v>1191</v>
      </c>
      <c r="M1335" s="6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  <c r="CX1335" s="3"/>
      <c r="CY1335" s="3"/>
      <c r="CZ1335" s="3"/>
      <c r="DA1335" s="3"/>
      <c r="DB1335" s="3"/>
      <c r="DC1335" s="3"/>
    </row>
    <row r="1336" spans="1:107" ht="39.75" customHeight="1">
      <c r="A1336" s="155">
        <v>188</v>
      </c>
      <c r="B1336" s="9"/>
      <c r="C1336" s="5" t="s">
        <v>1192</v>
      </c>
      <c r="D1336" s="5" t="s">
        <v>758</v>
      </c>
      <c r="E1336" s="6" t="s">
        <v>1193</v>
      </c>
      <c r="F1336" s="6" t="s">
        <v>1194</v>
      </c>
      <c r="G1336" s="47" t="s">
        <v>41</v>
      </c>
      <c r="H1336" s="267">
        <v>4800</v>
      </c>
      <c r="I1336" s="291"/>
      <c r="J1336" s="292"/>
      <c r="K1336" s="103" t="s">
        <v>1195</v>
      </c>
      <c r="L1336" s="6" t="s">
        <v>1196</v>
      </c>
      <c r="M1336" s="6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  <c r="CX1336" s="3"/>
      <c r="CY1336" s="3"/>
      <c r="CZ1336" s="3"/>
      <c r="DA1336" s="3"/>
      <c r="DB1336" s="3"/>
      <c r="DC1336" s="3"/>
    </row>
    <row r="1337" spans="1:13" s="3" customFormat="1" ht="25.5">
      <c r="A1337" s="265">
        <v>6</v>
      </c>
      <c r="B1337" s="30" t="s">
        <v>24</v>
      </c>
      <c r="C1337" s="33"/>
      <c r="D1337" s="33"/>
      <c r="E1337" s="33"/>
      <c r="F1337" s="33"/>
      <c r="G1337" s="33"/>
      <c r="H1337" s="266">
        <f>+SUM(H1338:H1473)</f>
        <v>65216796404</v>
      </c>
      <c r="I1337" s="266">
        <f>+SUM(I1338:I1473)</f>
        <v>0</v>
      </c>
      <c r="J1337" s="266">
        <f>+SUM(J1338:J1473)</f>
        <v>0</v>
      </c>
      <c r="K1337" s="33"/>
      <c r="L1337" s="33"/>
      <c r="M1337" s="33"/>
    </row>
    <row r="1338" spans="1:13" s="40" customFormat="1" ht="28.5" customHeight="1">
      <c r="A1338" s="97">
        <v>1</v>
      </c>
      <c r="B1338" s="97"/>
      <c r="C1338" s="6" t="s">
        <v>2680</v>
      </c>
      <c r="D1338" s="6" t="s">
        <v>2681</v>
      </c>
      <c r="E1338" s="6" t="s">
        <v>2682</v>
      </c>
      <c r="F1338" s="6" t="s">
        <v>2683</v>
      </c>
      <c r="G1338" s="6" t="s">
        <v>2684</v>
      </c>
      <c r="H1338" s="246">
        <f>19700000-5000000</f>
        <v>14700000</v>
      </c>
      <c r="I1338" s="241"/>
      <c r="J1338" s="241"/>
      <c r="K1338" s="11">
        <v>42949</v>
      </c>
      <c r="L1338" s="6" t="s">
        <v>2685</v>
      </c>
      <c r="M1338" s="6"/>
    </row>
    <row r="1339" spans="1:13" s="40" customFormat="1" ht="28.5" customHeight="1">
      <c r="A1339" s="97">
        <v>2</v>
      </c>
      <c r="B1339" s="97"/>
      <c r="C1339" s="6" t="s">
        <v>2686</v>
      </c>
      <c r="D1339" s="6" t="s">
        <v>2687</v>
      </c>
      <c r="E1339" s="6" t="s">
        <v>2688</v>
      </c>
      <c r="F1339" s="6" t="s">
        <v>2689</v>
      </c>
      <c r="G1339" s="6" t="s">
        <v>2690</v>
      </c>
      <c r="H1339" s="246">
        <v>2250000</v>
      </c>
      <c r="I1339" s="241"/>
      <c r="J1339" s="241"/>
      <c r="K1339" s="11" t="s">
        <v>2691</v>
      </c>
      <c r="L1339" s="6" t="s">
        <v>2692</v>
      </c>
      <c r="M1339" s="6"/>
    </row>
    <row r="1340" spans="1:13" s="40" customFormat="1" ht="28.5" customHeight="1">
      <c r="A1340" s="97">
        <v>3</v>
      </c>
      <c r="B1340" s="97"/>
      <c r="C1340" s="6" t="s">
        <v>2693</v>
      </c>
      <c r="D1340" s="6" t="s">
        <v>2694</v>
      </c>
      <c r="E1340" s="6" t="s">
        <v>2695</v>
      </c>
      <c r="F1340" s="6" t="s">
        <v>2696</v>
      </c>
      <c r="G1340" s="6" t="s">
        <v>2697</v>
      </c>
      <c r="H1340" s="246">
        <v>5100000</v>
      </c>
      <c r="I1340" s="241"/>
      <c r="J1340" s="241"/>
      <c r="K1340" s="5" t="s">
        <v>2698</v>
      </c>
      <c r="L1340" s="6" t="s">
        <v>2699</v>
      </c>
      <c r="M1340" s="6"/>
    </row>
    <row r="1341" spans="1:13" s="40" customFormat="1" ht="28.5" customHeight="1">
      <c r="A1341" s="97">
        <v>4</v>
      </c>
      <c r="B1341" s="97"/>
      <c r="C1341" s="6" t="s">
        <v>2700</v>
      </c>
      <c r="D1341" s="6" t="s">
        <v>2701</v>
      </c>
      <c r="E1341" s="6" t="s">
        <v>2702</v>
      </c>
      <c r="F1341" s="6" t="s">
        <v>2703</v>
      </c>
      <c r="G1341" s="6" t="s">
        <v>2704</v>
      </c>
      <c r="H1341" s="246">
        <v>2200000</v>
      </c>
      <c r="I1341" s="241"/>
      <c r="J1341" s="241"/>
      <c r="K1341" s="5" t="s">
        <v>2705</v>
      </c>
      <c r="L1341" s="6" t="s">
        <v>2706</v>
      </c>
      <c r="M1341" s="6"/>
    </row>
    <row r="1342" spans="1:13" s="40" customFormat="1" ht="28.5" customHeight="1">
      <c r="A1342" s="97">
        <v>5</v>
      </c>
      <c r="B1342" s="97"/>
      <c r="C1342" s="6" t="s">
        <v>2707</v>
      </c>
      <c r="D1342" s="6" t="s">
        <v>2701</v>
      </c>
      <c r="E1342" s="6" t="s">
        <v>2708</v>
      </c>
      <c r="F1342" s="6" t="s">
        <v>2709</v>
      </c>
      <c r="G1342" s="6" t="s">
        <v>2684</v>
      </c>
      <c r="H1342" s="246">
        <f>200000+4816000</f>
        <v>5016000</v>
      </c>
      <c r="I1342" s="241"/>
      <c r="J1342" s="241"/>
      <c r="K1342" s="5" t="s">
        <v>2710</v>
      </c>
      <c r="L1342" s="6" t="s">
        <v>2711</v>
      </c>
      <c r="M1342" s="6"/>
    </row>
    <row r="1343" spans="1:13" s="40" customFormat="1" ht="28.5" customHeight="1">
      <c r="A1343" s="97">
        <v>6</v>
      </c>
      <c r="B1343" s="97"/>
      <c r="C1343" s="6" t="s">
        <v>2712</v>
      </c>
      <c r="D1343" s="6" t="s">
        <v>2713</v>
      </c>
      <c r="E1343" s="6" t="s">
        <v>2714</v>
      </c>
      <c r="F1343" s="6" t="s">
        <v>2715</v>
      </c>
      <c r="G1343" s="6" t="s">
        <v>2716</v>
      </c>
      <c r="H1343" s="246">
        <v>440000000</v>
      </c>
      <c r="I1343" s="241"/>
      <c r="J1343" s="241"/>
      <c r="K1343" s="5" t="s">
        <v>2717</v>
      </c>
      <c r="L1343" s="6" t="s">
        <v>2718</v>
      </c>
      <c r="M1343" s="6"/>
    </row>
    <row r="1344" spans="1:13" s="40" customFormat="1" ht="28.5" customHeight="1">
      <c r="A1344" s="97">
        <v>7</v>
      </c>
      <c r="B1344" s="97"/>
      <c r="C1344" s="6" t="s">
        <v>2719</v>
      </c>
      <c r="D1344" s="6" t="s">
        <v>2713</v>
      </c>
      <c r="E1344" s="6" t="s">
        <v>2720</v>
      </c>
      <c r="F1344" s="6" t="s">
        <v>2721</v>
      </c>
      <c r="G1344" s="6" t="s">
        <v>2722</v>
      </c>
      <c r="H1344" s="246">
        <v>6800000</v>
      </c>
      <c r="I1344" s="241"/>
      <c r="J1344" s="241"/>
      <c r="K1344" s="5" t="s">
        <v>2723</v>
      </c>
      <c r="L1344" s="6" t="s">
        <v>2724</v>
      </c>
      <c r="M1344" s="6"/>
    </row>
    <row r="1345" spans="1:13" s="40" customFormat="1" ht="28.5" customHeight="1">
      <c r="A1345" s="97">
        <v>8</v>
      </c>
      <c r="B1345" s="97"/>
      <c r="C1345" s="6" t="s">
        <v>2725</v>
      </c>
      <c r="D1345" s="6" t="s">
        <v>2726</v>
      </c>
      <c r="E1345" s="6" t="s">
        <v>2720</v>
      </c>
      <c r="F1345" s="6" t="s">
        <v>2721</v>
      </c>
      <c r="G1345" s="6" t="s">
        <v>2722</v>
      </c>
      <c r="H1345" s="246">
        <v>3400000</v>
      </c>
      <c r="I1345" s="241"/>
      <c r="J1345" s="241"/>
      <c r="K1345" s="5" t="s">
        <v>2717</v>
      </c>
      <c r="L1345" s="6" t="s">
        <v>2727</v>
      </c>
      <c r="M1345" s="6"/>
    </row>
    <row r="1346" spans="1:13" s="40" customFormat="1" ht="28.5" customHeight="1">
      <c r="A1346" s="97">
        <v>9</v>
      </c>
      <c r="B1346" s="97"/>
      <c r="C1346" s="6" t="s">
        <v>2728</v>
      </c>
      <c r="D1346" s="6" t="s">
        <v>2726</v>
      </c>
      <c r="E1346" s="6" t="s">
        <v>2729</v>
      </c>
      <c r="F1346" s="6" t="s">
        <v>2730</v>
      </c>
      <c r="G1346" s="6" t="s">
        <v>2704</v>
      </c>
      <c r="H1346" s="246">
        <f>11475000-2800000</f>
        <v>8675000</v>
      </c>
      <c r="I1346" s="241"/>
      <c r="J1346" s="241"/>
      <c r="K1346" s="5" t="s">
        <v>2717</v>
      </c>
      <c r="L1346" s="6" t="s">
        <v>2731</v>
      </c>
      <c r="M1346" s="6"/>
    </row>
    <row r="1347" spans="1:13" s="40" customFormat="1" ht="28.5" customHeight="1">
      <c r="A1347" s="97">
        <v>10</v>
      </c>
      <c r="B1347" s="97"/>
      <c r="C1347" s="6" t="s">
        <v>2732</v>
      </c>
      <c r="D1347" s="6" t="s">
        <v>2701</v>
      </c>
      <c r="E1347" s="6" t="s">
        <v>2729</v>
      </c>
      <c r="F1347" s="6" t="s">
        <v>2730</v>
      </c>
      <c r="G1347" s="6" t="s">
        <v>2704</v>
      </c>
      <c r="H1347" s="246">
        <f>14350000-3500000</f>
        <v>10850000</v>
      </c>
      <c r="I1347" s="241"/>
      <c r="J1347" s="241"/>
      <c r="K1347" s="5" t="s">
        <v>2723</v>
      </c>
      <c r="L1347" s="6" t="s">
        <v>2733</v>
      </c>
      <c r="M1347" s="6"/>
    </row>
    <row r="1348" spans="1:13" s="40" customFormat="1" ht="28.5" customHeight="1">
      <c r="A1348" s="97">
        <v>11</v>
      </c>
      <c r="B1348" s="97"/>
      <c r="C1348" s="6" t="s">
        <v>2734</v>
      </c>
      <c r="D1348" s="6" t="s">
        <v>2726</v>
      </c>
      <c r="E1348" s="6" t="s">
        <v>2735</v>
      </c>
      <c r="F1348" s="6" t="s">
        <v>2736</v>
      </c>
      <c r="G1348" s="6" t="s">
        <v>2737</v>
      </c>
      <c r="H1348" s="246">
        <f>9465000</f>
        <v>9465000</v>
      </c>
      <c r="I1348" s="241"/>
      <c r="J1348" s="241"/>
      <c r="K1348" s="11">
        <v>42221</v>
      </c>
      <c r="L1348" s="6" t="s">
        <v>2738</v>
      </c>
      <c r="M1348" s="6"/>
    </row>
    <row r="1349" spans="1:13" s="40" customFormat="1" ht="28.5" customHeight="1">
      <c r="A1349" s="97">
        <v>12</v>
      </c>
      <c r="B1349" s="97"/>
      <c r="C1349" s="6" t="s">
        <v>2739</v>
      </c>
      <c r="D1349" s="6" t="s">
        <v>2713</v>
      </c>
      <c r="E1349" s="6" t="s">
        <v>2740</v>
      </c>
      <c r="F1349" s="6" t="s">
        <v>2741</v>
      </c>
      <c r="G1349" s="6" t="s">
        <v>2690</v>
      </c>
      <c r="H1349" s="246">
        <v>19000000</v>
      </c>
      <c r="I1349" s="241"/>
      <c r="J1349" s="241"/>
      <c r="K1349" s="5" t="s">
        <v>2717</v>
      </c>
      <c r="L1349" s="6" t="s">
        <v>2742</v>
      </c>
      <c r="M1349" s="6"/>
    </row>
    <row r="1350" spans="1:13" s="40" customFormat="1" ht="28.5" customHeight="1">
      <c r="A1350" s="97">
        <v>13</v>
      </c>
      <c r="B1350" s="97"/>
      <c r="C1350" s="6" t="s">
        <v>2743</v>
      </c>
      <c r="D1350" s="6" t="s">
        <v>2744</v>
      </c>
      <c r="E1350" s="6" t="s">
        <v>2745</v>
      </c>
      <c r="F1350" s="6" t="s">
        <v>2746</v>
      </c>
      <c r="G1350" s="6" t="s">
        <v>2704</v>
      </c>
      <c r="H1350" s="246">
        <v>7755000</v>
      </c>
      <c r="I1350" s="241"/>
      <c r="J1350" s="241"/>
      <c r="K1350" s="5" t="s">
        <v>2723</v>
      </c>
      <c r="L1350" s="6" t="s">
        <v>2747</v>
      </c>
      <c r="M1350" s="6"/>
    </row>
    <row r="1351" spans="1:13" s="40" customFormat="1" ht="28.5" customHeight="1">
      <c r="A1351" s="97">
        <v>14</v>
      </c>
      <c r="B1351" s="97"/>
      <c r="C1351" s="6" t="s">
        <v>2748</v>
      </c>
      <c r="D1351" s="6" t="s">
        <v>2744</v>
      </c>
      <c r="E1351" s="6" t="s">
        <v>2749</v>
      </c>
      <c r="F1351" s="6" t="s">
        <v>2750</v>
      </c>
      <c r="G1351" s="6" t="s">
        <v>2704</v>
      </c>
      <c r="H1351" s="246">
        <f>13750000-3400000</f>
        <v>10350000</v>
      </c>
      <c r="I1351" s="241"/>
      <c r="J1351" s="241"/>
      <c r="K1351" s="5" t="s">
        <v>2717</v>
      </c>
      <c r="L1351" s="6" t="s">
        <v>2751</v>
      </c>
      <c r="M1351" s="6"/>
    </row>
    <row r="1352" spans="1:13" s="40" customFormat="1" ht="28.5" customHeight="1">
      <c r="A1352" s="97">
        <v>15</v>
      </c>
      <c r="B1352" s="97"/>
      <c r="C1352" s="6" t="s">
        <v>2752</v>
      </c>
      <c r="D1352" s="6" t="s">
        <v>2753</v>
      </c>
      <c r="E1352" s="6" t="s">
        <v>2754</v>
      </c>
      <c r="F1352" s="6" t="s">
        <v>2755</v>
      </c>
      <c r="G1352" s="6" t="s">
        <v>2690</v>
      </c>
      <c r="H1352" s="246">
        <f>19000000-4750000</f>
        <v>14250000</v>
      </c>
      <c r="I1352" s="241"/>
      <c r="J1352" s="241"/>
      <c r="K1352" s="5" t="s">
        <v>2723</v>
      </c>
      <c r="L1352" s="6" t="s">
        <v>2756</v>
      </c>
      <c r="M1352" s="6"/>
    </row>
    <row r="1353" spans="1:13" s="40" customFormat="1" ht="28.5" customHeight="1">
      <c r="A1353" s="97">
        <v>16</v>
      </c>
      <c r="B1353" s="97"/>
      <c r="C1353" s="6" t="s">
        <v>2757</v>
      </c>
      <c r="D1353" s="6" t="s">
        <v>2758</v>
      </c>
      <c r="E1353" s="6" t="s">
        <v>2759</v>
      </c>
      <c r="F1353" s="6" t="s">
        <v>2760</v>
      </c>
      <c r="G1353" s="6" t="s">
        <v>2704</v>
      </c>
      <c r="H1353" s="246">
        <f>13100000-3200000</f>
        <v>9900000</v>
      </c>
      <c r="I1353" s="241"/>
      <c r="J1353" s="241"/>
      <c r="K1353" s="11">
        <v>42256</v>
      </c>
      <c r="L1353" s="6" t="s">
        <v>2761</v>
      </c>
      <c r="M1353" s="6"/>
    </row>
    <row r="1354" spans="1:13" s="40" customFormat="1" ht="28.5" customHeight="1">
      <c r="A1354" s="97">
        <v>17</v>
      </c>
      <c r="B1354" s="97"/>
      <c r="C1354" s="6" t="s">
        <v>2762</v>
      </c>
      <c r="D1354" s="6" t="s">
        <v>2763</v>
      </c>
      <c r="E1354" s="6" t="s">
        <v>2764</v>
      </c>
      <c r="F1354" s="6" t="s">
        <v>2765</v>
      </c>
      <c r="G1354" s="6" t="s">
        <v>2704</v>
      </c>
      <c r="H1354" s="246">
        <f>13100000-3200000</f>
        <v>9900000</v>
      </c>
      <c r="I1354" s="241"/>
      <c r="J1354" s="241"/>
      <c r="K1354" s="11">
        <v>42072</v>
      </c>
      <c r="L1354" s="6" t="s">
        <v>2766</v>
      </c>
      <c r="M1354" s="6"/>
    </row>
    <row r="1355" spans="1:13" s="40" customFormat="1" ht="28.5" customHeight="1">
      <c r="A1355" s="97">
        <v>18</v>
      </c>
      <c r="B1355" s="97"/>
      <c r="C1355" s="6" t="s">
        <v>2767</v>
      </c>
      <c r="D1355" s="6" t="s">
        <v>2713</v>
      </c>
      <c r="E1355" s="6" t="s">
        <v>2768</v>
      </c>
      <c r="F1355" s="6" t="s">
        <v>2769</v>
      </c>
      <c r="G1355" s="6" t="s">
        <v>2770</v>
      </c>
      <c r="H1355" s="246">
        <v>4075000</v>
      </c>
      <c r="I1355" s="241"/>
      <c r="J1355" s="241"/>
      <c r="K1355" s="11">
        <v>42522</v>
      </c>
      <c r="L1355" s="6" t="s">
        <v>2771</v>
      </c>
      <c r="M1355" s="6"/>
    </row>
    <row r="1356" spans="1:13" s="40" customFormat="1" ht="28.5" customHeight="1">
      <c r="A1356" s="97">
        <v>19</v>
      </c>
      <c r="B1356" s="97"/>
      <c r="C1356" s="6" t="s">
        <v>2712</v>
      </c>
      <c r="D1356" s="6" t="s">
        <v>2713</v>
      </c>
      <c r="E1356" s="6" t="s">
        <v>2714</v>
      </c>
      <c r="F1356" s="6" t="s">
        <v>2772</v>
      </c>
      <c r="G1356" s="6" t="s">
        <v>2770</v>
      </c>
      <c r="H1356" s="246">
        <v>8300000</v>
      </c>
      <c r="I1356" s="241"/>
      <c r="J1356" s="241"/>
      <c r="K1356" s="11">
        <v>42346</v>
      </c>
      <c r="L1356" s="6" t="s">
        <v>2773</v>
      </c>
      <c r="M1356" s="6"/>
    </row>
    <row r="1357" spans="1:13" s="40" customFormat="1" ht="28.5" customHeight="1">
      <c r="A1357" s="97">
        <v>20</v>
      </c>
      <c r="B1357" s="97"/>
      <c r="C1357" s="6" t="s">
        <v>2774</v>
      </c>
      <c r="D1357" s="6" t="s">
        <v>2775</v>
      </c>
      <c r="E1357" s="6" t="s">
        <v>2776</v>
      </c>
      <c r="F1357" s="6" t="s">
        <v>2777</v>
      </c>
      <c r="G1357" s="6" t="s">
        <v>2778</v>
      </c>
      <c r="H1357" s="246">
        <v>50200000</v>
      </c>
      <c r="I1357" s="241"/>
      <c r="J1357" s="241"/>
      <c r="K1357" s="11">
        <v>42227</v>
      </c>
      <c r="L1357" s="6" t="s">
        <v>2779</v>
      </c>
      <c r="M1357" s="6"/>
    </row>
    <row r="1358" spans="1:13" s="40" customFormat="1" ht="28.5" customHeight="1">
      <c r="A1358" s="97">
        <v>21</v>
      </c>
      <c r="B1358" s="97"/>
      <c r="C1358" s="6" t="s">
        <v>2780</v>
      </c>
      <c r="D1358" s="6" t="s">
        <v>2781</v>
      </c>
      <c r="E1358" s="6" t="s">
        <v>2782</v>
      </c>
      <c r="F1358" s="6" t="s">
        <v>2783</v>
      </c>
      <c r="G1358" s="6" t="s">
        <v>2784</v>
      </c>
      <c r="H1358" s="246">
        <f>1865000-250000</f>
        <v>1615000</v>
      </c>
      <c r="I1358" s="241"/>
      <c r="J1358" s="241"/>
      <c r="K1358" s="11">
        <v>43044</v>
      </c>
      <c r="L1358" s="6" t="s">
        <v>2785</v>
      </c>
      <c r="M1358" s="6"/>
    </row>
    <row r="1359" spans="1:13" s="40" customFormat="1" ht="28.5" customHeight="1">
      <c r="A1359" s="97">
        <v>22</v>
      </c>
      <c r="B1359" s="97"/>
      <c r="C1359" s="6" t="s">
        <v>2786</v>
      </c>
      <c r="D1359" s="6" t="s">
        <v>2781</v>
      </c>
      <c r="E1359" s="6" t="s">
        <v>2787</v>
      </c>
      <c r="F1359" s="6"/>
      <c r="G1359" s="6" t="s">
        <v>2690</v>
      </c>
      <c r="H1359" s="246">
        <v>5550000</v>
      </c>
      <c r="I1359" s="241"/>
      <c r="J1359" s="241"/>
      <c r="K1359" s="11">
        <v>42225</v>
      </c>
      <c r="L1359" s="6" t="s">
        <v>2788</v>
      </c>
      <c r="M1359" s="6"/>
    </row>
    <row r="1360" spans="1:13" s="40" customFormat="1" ht="28.5" customHeight="1">
      <c r="A1360" s="97">
        <v>23</v>
      </c>
      <c r="B1360" s="97"/>
      <c r="C1360" s="6" t="s">
        <v>2789</v>
      </c>
      <c r="D1360" s="6" t="s">
        <v>2744</v>
      </c>
      <c r="E1360" s="6" t="s">
        <v>2790</v>
      </c>
      <c r="F1360" s="6" t="s">
        <v>2791</v>
      </c>
      <c r="G1360" s="6" t="s">
        <v>2792</v>
      </c>
      <c r="H1360" s="246">
        <v>30110000</v>
      </c>
      <c r="I1360" s="241"/>
      <c r="J1360" s="241"/>
      <c r="K1360" s="5" t="s">
        <v>2793</v>
      </c>
      <c r="L1360" s="6" t="s">
        <v>2794</v>
      </c>
      <c r="M1360" s="6"/>
    </row>
    <row r="1361" spans="1:13" s="40" customFormat="1" ht="28.5" customHeight="1">
      <c r="A1361" s="97">
        <v>24</v>
      </c>
      <c r="B1361" s="97"/>
      <c r="C1361" s="6" t="s">
        <v>2795</v>
      </c>
      <c r="D1361" s="6" t="s">
        <v>2796</v>
      </c>
      <c r="E1361" s="6" t="s">
        <v>2797</v>
      </c>
      <c r="F1361" s="6" t="s">
        <v>2798</v>
      </c>
      <c r="G1361" s="6" t="s">
        <v>2784</v>
      </c>
      <c r="H1361" s="246">
        <v>130924832</v>
      </c>
      <c r="I1361" s="241"/>
      <c r="J1361" s="241"/>
      <c r="K1361" s="5" t="s">
        <v>2799</v>
      </c>
      <c r="L1361" s="6" t="s">
        <v>2800</v>
      </c>
      <c r="M1361" s="6"/>
    </row>
    <row r="1362" spans="1:13" s="40" customFormat="1" ht="28.5" customHeight="1">
      <c r="A1362" s="97">
        <v>25</v>
      </c>
      <c r="B1362" s="97"/>
      <c r="C1362" s="6" t="s">
        <v>2801</v>
      </c>
      <c r="D1362" s="6" t="s">
        <v>2758</v>
      </c>
      <c r="E1362" s="6" t="s">
        <v>2802</v>
      </c>
      <c r="F1362" s="6" t="s">
        <v>2803</v>
      </c>
      <c r="G1362" s="6" t="s">
        <v>2784</v>
      </c>
      <c r="H1362" s="246">
        <v>30816000</v>
      </c>
      <c r="I1362" s="241"/>
      <c r="J1362" s="241"/>
      <c r="K1362" s="5" t="s">
        <v>2804</v>
      </c>
      <c r="L1362" s="6" t="s">
        <v>2805</v>
      </c>
      <c r="M1362" s="6"/>
    </row>
    <row r="1363" spans="1:13" s="40" customFormat="1" ht="28.5" customHeight="1">
      <c r="A1363" s="97">
        <v>26</v>
      </c>
      <c r="B1363" s="97"/>
      <c r="C1363" s="6" t="s">
        <v>2806</v>
      </c>
      <c r="D1363" s="6" t="s">
        <v>2726</v>
      </c>
      <c r="E1363" s="6" t="s">
        <v>2807</v>
      </c>
      <c r="F1363" s="6" t="s">
        <v>2808</v>
      </c>
      <c r="G1363" s="6" t="s">
        <v>2770</v>
      </c>
      <c r="H1363" s="246">
        <v>155705125</v>
      </c>
      <c r="I1363" s="241"/>
      <c r="J1363" s="241"/>
      <c r="K1363" s="11">
        <v>42346</v>
      </c>
      <c r="L1363" s="6" t="s">
        <v>2809</v>
      </c>
      <c r="M1363" s="6"/>
    </row>
    <row r="1364" spans="1:13" s="40" customFormat="1" ht="28.5" customHeight="1">
      <c r="A1364" s="97">
        <v>27</v>
      </c>
      <c r="B1364" s="97"/>
      <c r="C1364" s="6" t="s">
        <v>2810</v>
      </c>
      <c r="D1364" s="6" t="s">
        <v>2726</v>
      </c>
      <c r="E1364" s="6" t="s">
        <v>2811</v>
      </c>
      <c r="F1364" s="6" t="s">
        <v>2812</v>
      </c>
      <c r="G1364" s="6" t="s">
        <v>2784</v>
      </c>
      <c r="H1364" s="246">
        <v>43245000</v>
      </c>
      <c r="I1364" s="241"/>
      <c r="J1364" s="241"/>
      <c r="K1364" s="5" t="s">
        <v>2804</v>
      </c>
      <c r="L1364" s="6" t="s">
        <v>2813</v>
      </c>
      <c r="M1364" s="97"/>
    </row>
    <row r="1365" spans="1:13" s="40" customFormat="1" ht="28.5" customHeight="1">
      <c r="A1365" s="97">
        <v>28</v>
      </c>
      <c r="B1365" s="97"/>
      <c r="C1365" s="6" t="s">
        <v>2814</v>
      </c>
      <c r="D1365" s="6" t="s">
        <v>2815</v>
      </c>
      <c r="E1365" s="6" t="s">
        <v>2816</v>
      </c>
      <c r="F1365" s="6" t="s">
        <v>2817</v>
      </c>
      <c r="G1365" s="6" t="s">
        <v>2784</v>
      </c>
      <c r="H1365" s="246">
        <v>19455000</v>
      </c>
      <c r="I1365" s="241"/>
      <c r="J1365" s="241"/>
      <c r="K1365" s="5" t="s">
        <v>2804</v>
      </c>
      <c r="L1365" s="6" t="s">
        <v>2818</v>
      </c>
      <c r="M1365" s="97"/>
    </row>
    <row r="1366" spans="1:13" s="40" customFormat="1" ht="28.5" customHeight="1">
      <c r="A1366" s="97">
        <v>29</v>
      </c>
      <c r="B1366" s="97"/>
      <c r="C1366" s="6" t="s">
        <v>2819</v>
      </c>
      <c r="D1366" s="6" t="s">
        <v>2758</v>
      </c>
      <c r="E1366" s="6" t="s">
        <v>2820</v>
      </c>
      <c r="F1366" s="6" t="s">
        <v>2821</v>
      </c>
      <c r="G1366" s="6" t="s">
        <v>2770</v>
      </c>
      <c r="H1366" s="246">
        <v>34024015</v>
      </c>
      <c r="I1366" s="241"/>
      <c r="J1366" s="241"/>
      <c r="K1366" s="11">
        <v>42102</v>
      </c>
      <c r="L1366" s="6" t="s">
        <v>2822</v>
      </c>
      <c r="M1366" s="97"/>
    </row>
    <row r="1367" spans="1:13" s="40" customFormat="1" ht="28.5" customHeight="1">
      <c r="A1367" s="97">
        <v>30</v>
      </c>
      <c r="B1367" s="97"/>
      <c r="C1367" s="6" t="s">
        <v>2823</v>
      </c>
      <c r="D1367" s="6" t="s">
        <v>2713</v>
      </c>
      <c r="E1367" s="6" t="s">
        <v>2824</v>
      </c>
      <c r="F1367" s="6" t="s">
        <v>2825</v>
      </c>
      <c r="G1367" s="6" t="s">
        <v>2770</v>
      </c>
      <c r="H1367" s="246">
        <v>52027437</v>
      </c>
      <c r="I1367" s="241"/>
      <c r="J1367" s="241"/>
      <c r="K1367" s="11">
        <v>42102</v>
      </c>
      <c r="L1367" s="6" t="s">
        <v>2826</v>
      </c>
      <c r="M1367" s="97"/>
    </row>
    <row r="1368" spans="1:13" s="40" customFormat="1" ht="28.5" customHeight="1">
      <c r="A1368" s="97">
        <v>31</v>
      </c>
      <c r="B1368" s="97"/>
      <c r="C1368" s="6" t="s">
        <v>2827</v>
      </c>
      <c r="D1368" s="6" t="s">
        <v>2726</v>
      </c>
      <c r="E1368" s="6" t="s">
        <v>2828</v>
      </c>
      <c r="F1368" s="6" t="s">
        <v>2829</v>
      </c>
      <c r="G1368" s="6" t="s">
        <v>2770</v>
      </c>
      <c r="H1368" s="246">
        <v>73739658</v>
      </c>
      <c r="I1368" s="241"/>
      <c r="J1368" s="241"/>
      <c r="K1368" s="11">
        <v>42071</v>
      </c>
      <c r="L1368" s="6" t="s">
        <v>2830</v>
      </c>
      <c r="M1368" s="97"/>
    </row>
    <row r="1369" spans="1:13" s="40" customFormat="1" ht="28.5" customHeight="1">
      <c r="A1369" s="97">
        <v>32</v>
      </c>
      <c r="B1369" s="97"/>
      <c r="C1369" s="6" t="s">
        <v>2831</v>
      </c>
      <c r="D1369" s="6" t="s">
        <v>2753</v>
      </c>
      <c r="E1369" s="6" t="s">
        <v>2832</v>
      </c>
      <c r="F1369" s="6" t="s">
        <v>2833</v>
      </c>
      <c r="G1369" s="6" t="s">
        <v>2770</v>
      </c>
      <c r="H1369" s="246">
        <v>17091000</v>
      </c>
      <c r="I1369" s="241"/>
      <c r="J1369" s="241"/>
      <c r="K1369" s="11">
        <v>42283</v>
      </c>
      <c r="L1369" s="6" t="s">
        <v>2834</v>
      </c>
      <c r="M1369" s="97"/>
    </row>
    <row r="1370" spans="1:13" s="40" customFormat="1" ht="28.5" customHeight="1">
      <c r="A1370" s="97">
        <v>33</v>
      </c>
      <c r="B1370" s="97"/>
      <c r="C1370" s="6" t="s">
        <v>2835</v>
      </c>
      <c r="D1370" s="6" t="s">
        <v>2836</v>
      </c>
      <c r="E1370" s="6" t="s">
        <v>2837</v>
      </c>
      <c r="F1370" s="6" t="s">
        <v>2838</v>
      </c>
      <c r="G1370" s="6" t="s">
        <v>2839</v>
      </c>
      <c r="H1370" s="246">
        <v>13070000</v>
      </c>
      <c r="I1370" s="241"/>
      <c r="J1370" s="241"/>
      <c r="K1370" s="5" t="s">
        <v>2840</v>
      </c>
      <c r="L1370" s="6" t="s">
        <v>2841</v>
      </c>
      <c r="M1370" s="97"/>
    </row>
    <row r="1371" spans="1:13" s="40" customFormat="1" ht="28.5" customHeight="1">
      <c r="A1371" s="97">
        <v>34</v>
      </c>
      <c r="B1371" s="97"/>
      <c r="C1371" s="6" t="s">
        <v>2842</v>
      </c>
      <c r="D1371" s="6" t="s">
        <v>2843</v>
      </c>
      <c r="E1371" s="5" t="s">
        <v>2844</v>
      </c>
      <c r="F1371" s="5" t="s">
        <v>2845</v>
      </c>
      <c r="G1371" s="5" t="s">
        <v>2846</v>
      </c>
      <c r="H1371" s="246">
        <f>14800000-2800000</f>
        <v>12000000</v>
      </c>
      <c r="I1371" s="241"/>
      <c r="J1371" s="241"/>
      <c r="K1371" s="11">
        <v>42580</v>
      </c>
      <c r="L1371" s="6" t="s">
        <v>2847</v>
      </c>
      <c r="M1371" s="97"/>
    </row>
    <row r="1372" spans="1:13" s="40" customFormat="1" ht="28.5" customHeight="1">
      <c r="A1372" s="97">
        <v>35</v>
      </c>
      <c r="B1372" s="4"/>
      <c r="C1372" s="71" t="s">
        <v>2848</v>
      </c>
      <c r="D1372" s="71" t="s">
        <v>2849</v>
      </c>
      <c r="E1372" s="71" t="s">
        <v>2850</v>
      </c>
      <c r="F1372" s="71" t="s">
        <v>2851</v>
      </c>
      <c r="G1372" s="71" t="s">
        <v>2852</v>
      </c>
      <c r="H1372" s="246">
        <v>6400000</v>
      </c>
      <c r="I1372" s="243"/>
      <c r="J1372" s="243"/>
      <c r="K1372" s="71" t="s">
        <v>2853</v>
      </c>
      <c r="L1372" s="71" t="s">
        <v>2854</v>
      </c>
      <c r="M1372" s="71"/>
    </row>
    <row r="1373" spans="1:13" s="40" customFormat="1" ht="28.5" customHeight="1">
      <c r="A1373" s="97">
        <v>36</v>
      </c>
      <c r="B1373" s="4"/>
      <c r="C1373" s="71" t="s">
        <v>2855</v>
      </c>
      <c r="D1373" s="71" t="s">
        <v>2856</v>
      </c>
      <c r="E1373" s="71" t="s">
        <v>2857</v>
      </c>
      <c r="F1373" s="71" t="s">
        <v>2858</v>
      </c>
      <c r="G1373" s="71" t="s">
        <v>2859</v>
      </c>
      <c r="H1373" s="246">
        <v>7900000</v>
      </c>
      <c r="I1373" s="243"/>
      <c r="J1373" s="243"/>
      <c r="K1373" s="98">
        <v>42403</v>
      </c>
      <c r="L1373" s="71" t="s">
        <v>2860</v>
      </c>
      <c r="M1373" s="5"/>
    </row>
    <row r="1374" spans="1:13" s="40" customFormat="1" ht="28.5" customHeight="1">
      <c r="A1374" s="97">
        <v>37</v>
      </c>
      <c r="B1374" s="4"/>
      <c r="C1374" s="71" t="s">
        <v>2861</v>
      </c>
      <c r="D1374" s="71" t="s">
        <v>2856</v>
      </c>
      <c r="E1374" s="71" t="s">
        <v>2862</v>
      </c>
      <c r="F1374" s="71" t="s">
        <v>2863</v>
      </c>
      <c r="G1374" s="71" t="s">
        <v>2852</v>
      </c>
      <c r="H1374" s="246">
        <v>5000000</v>
      </c>
      <c r="I1374" s="243"/>
      <c r="J1374" s="243"/>
      <c r="K1374" s="98">
        <v>42403</v>
      </c>
      <c r="L1374" s="195" t="s">
        <v>2864</v>
      </c>
      <c r="M1374" s="195"/>
    </row>
    <row r="1375" spans="1:13" s="40" customFormat="1" ht="28.5" customHeight="1">
      <c r="A1375" s="97">
        <v>38</v>
      </c>
      <c r="B1375" s="4"/>
      <c r="C1375" s="71" t="s">
        <v>2865</v>
      </c>
      <c r="D1375" s="71" t="s">
        <v>2866</v>
      </c>
      <c r="E1375" s="71" t="s">
        <v>2867</v>
      </c>
      <c r="F1375" s="71" t="s">
        <v>2868</v>
      </c>
      <c r="G1375" s="71" t="s">
        <v>2852</v>
      </c>
      <c r="H1375" s="246">
        <v>13100000</v>
      </c>
      <c r="I1375" s="243"/>
      <c r="J1375" s="243"/>
      <c r="K1375" s="71" t="s">
        <v>2869</v>
      </c>
      <c r="L1375" s="71" t="s">
        <v>2870</v>
      </c>
      <c r="M1375" s="5"/>
    </row>
    <row r="1376" spans="1:13" s="40" customFormat="1" ht="28.5" customHeight="1">
      <c r="A1376" s="97">
        <v>39</v>
      </c>
      <c r="B1376" s="4"/>
      <c r="C1376" s="71" t="s">
        <v>2871</v>
      </c>
      <c r="D1376" s="71" t="s">
        <v>2866</v>
      </c>
      <c r="E1376" s="71" t="s">
        <v>2872</v>
      </c>
      <c r="F1376" s="71" t="s">
        <v>2873</v>
      </c>
      <c r="G1376" s="71" t="s">
        <v>2874</v>
      </c>
      <c r="H1376" s="246">
        <v>26400000</v>
      </c>
      <c r="I1376" s="243"/>
      <c r="J1376" s="243"/>
      <c r="K1376" s="98">
        <v>42072</v>
      </c>
      <c r="L1376" s="71" t="s">
        <v>2875</v>
      </c>
      <c r="M1376" s="5"/>
    </row>
    <row r="1377" spans="1:13" s="40" customFormat="1" ht="28.5" customHeight="1">
      <c r="A1377" s="97">
        <v>40</v>
      </c>
      <c r="B1377" s="4"/>
      <c r="C1377" s="71" t="s">
        <v>2876</v>
      </c>
      <c r="D1377" s="71" t="s">
        <v>2866</v>
      </c>
      <c r="E1377" s="71" t="s">
        <v>2877</v>
      </c>
      <c r="F1377" s="71" t="s">
        <v>2878</v>
      </c>
      <c r="G1377" s="71" t="s">
        <v>2874</v>
      </c>
      <c r="H1377" s="246">
        <v>12465000</v>
      </c>
      <c r="I1377" s="243"/>
      <c r="J1377" s="243"/>
      <c r="K1377" s="71" t="s">
        <v>2879</v>
      </c>
      <c r="L1377" s="71" t="s">
        <v>2880</v>
      </c>
      <c r="M1377" s="5"/>
    </row>
    <row r="1378" spans="1:13" s="40" customFormat="1" ht="28.5" customHeight="1">
      <c r="A1378" s="97">
        <v>41</v>
      </c>
      <c r="B1378" s="4"/>
      <c r="C1378" s="71" t="s">
        <v>2881</v>
      </c>
      <c r="D1378" s="71" t="s">
        <v>2882</v>
      </c>
      <c r="E1378" s="71" t="s">
        <v>2883</v>
      </c>
      <c r="F1378" s="71" t="s">
        <v>2884</v>
      </c>
      <c r="G1378" s="71" t="s">
        <v>2852</v>
      </c>
      <c r="H1378" s="246">
        <v>10674000</v>
      </c>
      <c r="I1378" s="243"/>
      <c r="J1378" s="243"/>
      <c r="K1378" s="71" t="s">
        <v>2885</v>
      </c>
      <c r="L1378" s="71" t="s">
        <v>2886</v>
      </c>
      <c r="M1378" s="5"/>
    </row>
    <row r="1379" spans="1:13" s="40" customFormat="1" ht="28.5" customHeight="1">
      <c r="A1379" s="97">
        <v>42</v>
      </c>
      <c r="B1379" s="4"/>
      <c r="C1379" s="71" t="s">
        <v>2887</v>
      </c>
      <c r="D1379" s="71" t="s">
        <v>2882</v>
      </c>
      <c r="E1379" s="71" t="s">
        <v>2888</v>
      </c>
      <c r="F1379" s="71" t="s">
        <v>2889</v>
      </c>
      <c r="G1379" s="71" t="s">
        <v>2704</v>
      </c>
      <c r="H1379" s="246">
        <f>19455000-4690000-695000</f>
        <v>14070000</v>
      </c>
      <c r="I1379" s="243"/>
      <c r="J1379" s="243"/>
      <c r="K1379" s="71" t="s">
        <v>2890</v>
      </c>
      <c r="L1379" s="71" t="s">
        <v>2891</v>
      </c>
      <c r="M1379" s="5"/>
    </row>
    <row r="1380" spans="1:13" s="40" customFormat="1" ht="28.5" customHeight="1">
      <c r="A1380" s="97">
        <v>43</v>
      </c>
      <c r="B1380" s="4"/>
      <c r="C1380" s="71" t="s">
        <v>2892</v>
      </c>
      <c r="D1380" s="71" t="s">
        <v>2882</v>
      </c>
      <c r="E1380" s="71" t="s">
        <v>2893</v>
      </c>
      <c r="F1380" s="71" t="s">
        <v>2894</v>
      </c>
      <c r="G1380" s="71" t="s">
        <v>2874</v>
      </c>
      <c r="H1380" s="246">
        <v>10674000</v>
      </c>
      <c r="I1380" s="243"/>
      <c r="J1380" s="243"/>
      <c r="K1380" s="71" t="s">
        <v>2895</v>
      </c>
      <c r="L1380" s="71" t="s">
        <v>2896</v>
      </c>
      <c r="M1380" s="5"/>
    </row>
    <row r="1381" spans="1:13" s="40" customFormat="1" ht="28.5" customHeight="1">
      <c r="A1381" s="97">
        <v>44</v>
      </c>
      <c r="B1381" s="4"/>
      <c r="C1381" s="71" t="s">
        <v>2897</v>
      </c>
      <c r="D1381" s="71" t="s">
        <v>2882</v>
      </c>
      <c r="E1381" s="71" t="s">
        <v>2898</v>
      </c>
      <c r="F1381" s="71" t="s">
        <v>2899</v>
      </c>
      <c r="G1381" s="71" t="s">
        <v>2852</v>
      </c>
      <c r="H1381" s="246">
        <v>1290000</v>
      </c>
      <c r="I1381" s="243"/>
      <c r="J1381" s="243"/>
      <c r="K1381" s="71" t="s">
        <v>2900</v>
      </c>
      <c r="L1381" s="71" t="s">
        <v>2901</v>
      </c>
      <c r="M1381" s="5"/>
    </row>
    <row r="1382" spans="1:13" s="40" customFormat="1" ht="28.5" customHeight="1">
      <c r="A1382" s="97">
        <v>45</v>
      </c>
      <c r="B1382" s="4"/>
      <c r="C1382" s="71" t="s">
        <v>2902</v>
      </c>
      <c r="D1382" s="71" t="s">
        <v>2882</v>
      </c>
      <c r="E1382" s="71" t="s">
        <v>2903</v>
      </c>
      <c r="F1382" s="71" t="s">
        <v>2904</v>
      </c>
      <c r="G1382" s="71" t="s">
        <v>2852</v>
      </c>
      <c r="H1382" s="246">
        <v>5200000</v>
      </c>
      <c r="I1382" s="243"/>
      <c r="J1382" s="243"/>
      <c r="K1382" s="71" t="s">
        <v>2905</v>
      </c>
      <c r="L1382" s="71" t="s">
        <v>2906</v>
      </c>
      <c r="M1382" s="5"/>
    </row>
    <row r="1383" spans="1:13" s="40" customFormat="1" ht="28.5" customHeight="1">
      <c r="A1383" s="97">
        <v>46</v>
      </c>
      <c r="B1383" s="12"/>
      <c r="C1383" s="13" t="s">
        <v>2907</v>
      </c>
      <c r="D1383" s="13" t="s">
        <v>2908</v>
      </c>
      <c r="E1383" s="13" t="s">
        <v>2909</v>
      </c>
      <c r="F1383" s="13" t="s">
        <v>2910</v>
      </c>
      <c r="G1383" s="13" t="s">
        <v>2852</v>
      </c>
      <c r="H1383" s="246">
        <v>5300000</v>
      </c>
      <c r="I1383" s="243"/>
      <c r="J1383" s="243"/>
      <c r="K1383" s="13" t="s">
        <v>2911</v>
      </c>
      <c r="L1383" s="13" t="s">
        <v>2912</v>
      </c>
      <c r="M1383" s="5"/>
    </row>
    <row r="1384" spans="1:13" s="40" customFormat="1" ht="28.5" customHeight="1">
      <c r="A1384" s="97">
        <v>47</v>
      </c>
      <c r="B1384" s="12"/>
      <c r="C1384" s="13" t="s">
        <v>2913</v>
      </c>
      <c r="D1384" s="13" t="s">
        <v>2914</v>
      </c>
      <c r="E1384" s="13" t="s">
        <v>2915</v>
      </c>
      <c r="F1384" s="13" t="s">
        <v>2916</v>
      </c>
      <c r="G1384" s="13" t="s">
        <v>2852</v>
      </c>
      <c r="H1384" s="246">
        <v>200000</v>
      </c>
      <c r="I1384" s="243"/>
      <c r="J1384" s="243"/>
      <c r="K1384" s="13" t="s">
        <v>2917</v>
      </c>
      <c r="L1384" s="13" t="s">
        <v>2918</v>
      </c>
      <c r="M1384" s="5"/>
    </row>
    <row r="1385" spans="1:13" s="40" customFormat="1" ht="28.5" customHeight="1">
      <c r="A1385" s="97">
        <v>48</v>
      </c>
      <c r="B1385" s="12"/>
      <c r="C1385" s="13" t="s">
        <v>2919</v>
      </c>
      <c r="D1385" s="13" t="s">
        <v>2920</v>
      </c>
      <c r="E1385" s="13" t="s">
        <v>2921</v>
      </c>
      <c r="F1385" s="13" t="s">
        <v>2922</v>
      </c>
      <c r="G1385" s="13" t="s">
        <v>2852</v>
      </c>
      <c r="H1385" s="246">
        <v>20000000</v>
      </c>
      <c r="I1385" s="243"/>
      <c r="J1385" s="243"/>
      <c r="K1385" s="13" t="s">
        <v>2923</v>
      </c>
      <c r="L1385" s="13" t="s">
        <v>2924</v>
      </c>
      <c r="M1385" s="5"/>
    </row>
    <row r="1386" spans="1:13" s="40" customFormat="1" ht="28.5" customHeight="1">
      <c r="A1386" s="97">
        <v>49</v>
      </c>
      <c r="B1386" s="12"/>
      <c r="C1386" s="13" t="s">
        <v>2925</v>
      </c>
      <c r="D1386" s="13" t="s">
        <v>2920</v>
      </c>
      <c r="E1386" s="13" t="s">
        <v>2926</v>
      </c>
      <c r="F1386" s="13" t="s">
        <v>2927</v>
      </c>
      <c r="G1386" s="13" t="s">
        <v>2859</v>
      </c>
      <c r="H1386" s="246">
        <v>3550000</v>
      </c>
      <c r="I1386" s="243"/>
      <c r="J1386" s="243"/>
      <c r="K1386" s="99">
        <v>42007</v>
      </c>
      <c r="L1386" s="13" t="s">
        <v>2928</v>
      </c>
      <c r="M1386" s="5"/>
    </row>
    <row r="1387" spans="1:13" s="40" customFormat="1" ht="28.5" customHeight="1">
      <c r="A1387" s="97">
        <v>50</v>
      </c>
      <c r="B1387" s="12"/>
      <c r="C1387" s="13" t="s">
        <v>2929</v>
      </c>
      <c r="D1387" s="13" t="s">
        <v>2920</v>
      </c>
      <c r="E1387" s="13" t="s">
        <v>2930</v>
      </c>
      <c r="F1387" s="13" t="s">
        <v>2931</v>
      </c>
      <c r="G1387" s="13" t="s">
        <v>2874</v>
      </c>
      <c r="H1387" s="246">
        <v>1808000</v>
      </c>
      <c r="I1387" s="243"/>
      <c r="J1387" s="243"/>
      <c r="K1387" s="13" t="s">
        <v>2932</v>
      </c>
      <c r="L1387" s="13" t="s">
        <v>2933</v>
      </c>
      <c r="M1387" s="5"/>
    </row>
    <row r="1388" spans="1:13" s="40" customFormat="1" ht="28.5" customHeight="1">
      <c r="A1388" s="97">
        <v>51</v>
      </c>
      <c r="B1388" s="12"/>
      <c r="C1388" s="13" t="s">
        <v>2934</v>
      </c>
      <c r="D1388" s="13" t="s">
        <v>2920</v>
      </c>
      <c r="E1388" s="13" t="s">
        <v>2935</v>
      </c>
      <c r="F1388" s="13" t="s">
        <v>2936</v>
      </c>
      <c r="G1388" s="13" t="s">
        <v>2852</v>
      </c>
      <c r="H1388" s="246">
        <v>915000</v>
      </c>
      <c r="I1388" s="243"/>
      <c r="J1388" s="243"/>
      <c r="K1388" s="98">
        <v>42371</v>
      </c>
      <c r="L1388" s="13" t="s">
        <v>2937</v>
      </c>
      <c r="M1388" s="5"/>
    </row>
    <row r="1389" spans="1:13" s="40" customFormat="1" ht="28.5" customHeight="1">
      <c r="A1389" s="97">
        <v>52</v>
      </c>
      <c r="B1389" s="12"/>
      <c r="C1389" s="13" t="s">
        <v>2938</v>
      </c>
      <c r="D1389" s="13" t="s">
        <v>2920</v>
      </c>
      <c r="E1389" s="13" t="s">
        <v>2939</v>
      </c>
      <c r="F1389" s="13" t="s">
        <v>2940</v>
      </c>
      <c r="G1389" s="13" t="s">
        <v>2852</v>
      </c>
      <c r="H1389" s="246">
        <v>4850000</v>
      </c>
      <c r="I1389" s="243"/>
      <c r="J1389" s="243"/>
      <c r="K1389" s="98" t="s">
        <v>2941</v>
      </c>
      <c r="L1389" s="13" t="s">
        <v>2942</v>
      </c>
      <c r="M1389" s="5"/>
    </row>
    <row r="1390" spans="1:13" s="40" customFormat="1" ht="28.5" customHeight="1">
      <c r="A1390" s="97">
        <v>53</v>
      </c>
      <c r="B1390" s="12"/>
      <c r="C1390" s="13" t="s">
        <v>2943</v>
      </c>
      <c r="D1390" s="13" t="s">
        <v>2920</v>
      </c>
      <c r="E1390" s="13" t="s">
        <v>2944</v>
      </c>
      <c r="F1390" s="13" t="s">
        <v>2945</v>
      </c>
      <c r="G1390" s="13" t="s">
        <v>2852</v>
      </c>
      <c r="H1390" s="246">
        <v>91116000</v>
      </c>
      <c r="I1390" s="243"/>
      <c r="J1390" s="243"/>
      <c r="K1390" s="13" t="s">
        <v>2946</v>
      </c>
      <c r="L1390" s="13" t="s">
        <v>2947</v>
      </c>
      <c r="M1390" s="5"/>
    </row>
    <row r="1391" spans="1:13" s="40" customFormat="1" ht="28.5" customHeight="1">
      <c r="A1391" s="97">
        <v>54</v>
      </c>
      <c r="B1391" s="12"/>
      <c r="C1391" s="13" t="s">
        <v>2948</v>
      </c>
      <c r="D1391" s="13" t="s">
        <v>2920</v>
      </c>
      <c r="E1391" s="13" t="s">
        <v>2949</v>
      </c>
      <c r="F1391" s="13" t="s">
        <v>2950</v>
      </c>
      <c r="G1391" s="13" t="s">
        <v>2852</v>
      </c>
      <c r="H1391" s="246">
        <v>11167000</v>
      </c>
      <c r="I1391" s="243"/>
      <c r="J1391" s="243"/>
      <c r="K1391" s="13" t="s">
        <v>2951</v>
      </c>
      <c r="L1391" s="13" t="s">
        <v>2952</v>
      </c>
      <c r="M1391" s="5"/>
    </row>
    <row r="1392" spans="1:13" s="40" customFormat="1" ht="28.5" customHeight="1">
      <c r="A1392" s="97">
        <v>55</v>
      </c>
      <c r="B1392" s="12"/>
      <c r="C1392" s="13" t="s">
        <v>2953</v>
      </c>
      <c r="D1392" s="13" t="s">
        <v>2954</v>
      </c>
      <c r="E1392" s="13" t="s">
        <v>2955</v>
      </c>
      <c r="F1392" s="13" t="s">
        <v>2956</v>
      </c>
      <c r="G1392" s="13" t="s">
        <v>2852</v>
      </c>
      <c r="H1392" s="246">
        <v>5377500</v>
      </c>
      <c r="I1392" s="243"/>
      <c r="J1392" s="243"/>
      <c r="K1392" s="13" t="s">
        <v>2957</v>
      </c>
      <c r="L1392" s="13" t="s">
        <v>2958</v>
      </c>
      <c r="M1392" s="5"/>
    </row>
    <row r="1393" spans="1:13" s="40" customFormat="1" ht="28.5" customHeight="1">
      <c r="A1393" s="97">
        <v>56</v>
      </c>
      <c r="B1393" s="12"/>
      <c r="C1393" s="13" t="s">
        <v>2959</v>
      </c>
      <c r="D1393" s="13" t="s">
        <v>2960</v>
      </c>
      <c r="E1393" s="13" t="s">
        <v>2961</v>
      </c>
      <c r="F1393" s="13" t="s">
        <v>2962</v>
      </c>
      <c r="G1393" s="13" t="s">
        <v>2859</v>
      </c>
      <c r="H1393" s="246">
        <v>4800000</v>
      </c>
      <c r="I1393" s="243"/>
      <c r="J1393" s="243"/>
      <c r="K1393" s="98">
        <v>42646</v>
      </c>
      <c r="L1393" s="13" t="s">
        <v>2963</v>
      </c>
      <c r="M1393" s="5"/>
    </row>
    <row r="1394" spans="1:13" s="40" customFormat="1" ht="28.5" customHeight="1">
      <c r="A1394" s="97">
        <v>57</v>
      </c>
      <c r="B1394" s="12"/>
      <c r="C1394" s="13" t="s">
        <v>2964</v>
      </c>
      <c r="D1394" s="13" t="s">
        <v>2960</v>
      </c>
      <c r="E1394" s="13" t="s">
        <v>2965</v>
      </c>
      <c r="F1394" s="13" t="s">
        <v>2966</v>
      </c>
      <c r="G1394" s="13" t="s">
        <v>2852</v>
      </c>
      <c r="H1394" s="246">
        <v>30050000</v>
      </c>
      <c r="I1394" s="243"/>
      <c r="J1394" s="243"/>
      <c r="K1394" s="98">
        <v>42646</v>
      </c>
      <c r="L1394" s="13" t="s">
        <v>2967</v>
      </c>
      <c r="M1394" s="5"/>
    </row>
    <row r="1395" spans="1:13" s="40" customFormat="1" ht="28.5" customHeight="1">
      <c r="A1395" s="97">
        <v>58</v>
      </c>
      <c r="B1395" s="12"/>
      <c r="C1395" s="13" t="s">
        <v>2968</v>
      </c>
      <c r="D1395" s="13" t="s">
        <v>2960</v>
      </c>
      <c r="E1395" s="13" t="s">
        <v>2969</v>
      </c>
      <c r="F1395" s="13" t="s">
        <v>2970</v>
      </c>
      <c r="G1395" s="13" t="s">
        <v>2852</v>
      </c>
      <c r="H1395" s="246">
        <v>5180000</v>
      </c>
      <c r="I1395" s="243"/>
      <c r="J1395" s="243"/>
      <c r="K1395" s="98">
        <v>42646</v>
      </c>
      <c r="L1395" s="13" t="s">
        <v>2971</v>
      </c>
      <c r="M1395" s="5"/>
    </row>
    <row r="1396" spans="1:13" s="40" customFormat="1" ht="28.5" customHeight="1">
      <c r="A1396" s="97">
        <v>59</v>
      </c>
      <c r="B1396" s="12"/>
      <c r="C1396" s="13" t="s">
        <v>2972</v>
      </c>
      <c r="D1396" s="13" t="s">
        <v>2960</v>
      </c>
      <c r="E1396" s="13" t="s">
        <v>2973</v>
      </c>
      <c r="F1396" s="13" t="s">
        <v>2974</v>
      </c>
      <c r="G1396" s="13" t="s">
        <v>2852</v>
      </c>
      <c r="H1396" s="246">
        <v>5200000</v>
      </c>
      <c r="I1396" s="243"/>
      <c r="J1396" s="243"/>
      <c r="K1396" s="13" t="s">
        <v>2975</v>
      </c>
      <c r="L1396" s="13" t="s">
        <v>2976</v>
      </c>
      <c r="M1396" s="5"/>
    </row>
    <row r="1397" spans="1:13" s="40" customFormat="1" ht="28.5" customHeight="1">
      <c r="A1397" s="97">
        <v>60</v>
      </c>
      <c r="B1397" s="12"/>
      <c r="C1397" s="13" t="s">
        <v>2977</v>
      </c>
      <c r="D1397" s="13" t="s">
        <v>2960</v>
      </c>
      <c r="E1397" s="13" t="s">
        <v>2978</v>
      </c>
      <c r="F1397" s="13" t="s">
        <v>2979</v>
      </c>
      <c r="G1397" s="13" t="s">
        <v>2852</v>
      </c>
      <c r="H1397" s="246">
        <v>5200000</v>
      </c>
      <c r="I1397" s="243"/>
      <c r="J1397" s="243"/>
      <c r="K1397" s="13" t="s">
        <v>2975</v>
      </c>
      <c r="L1397" s="13" t="s">
        <v>2980</v>
      </c>
      <c r="M1397" s="5"/>
    </row>
    <row r="1398" spans="1:13" s="40" customFormat="1" ht="28.5" customHeight="1">
      <c r="A1398" s="97">
        <v>61</v>
      </c>
      <c r="B1398" s="12"/>
      <c r="C1398" s="13" t="s">
        <v>2981</v>
      </c>
      <c r="D1398" s="13" t="s">
        <v>2960</v>
      </c>
      <c r="E1398" s="13" t="s">
        <v>2982</v>
      </c>
      <c r="F1398" s="13" t="s">
        <v>2983</v>
      </c>
      <c r="G1398" s="13" t="s">
        <v>2984</v>
      </c>
      <c r="H1398" s="246">
        <v>8470000</v>
      </c>
      <c r="I1398" s="243"/>
      <c r="J1398" s="243"/>
      <c r="K1398" s="13" t="s">
        <v>2985</v>
      </c>
      <c r="L1398" s="13" t="s">
        <v>2986</v>
      </c>
      <c r="M1398" s="5"/>
    </row>
    <row r="1399" spans="1:13" s="78" customFormat="1" ht="28.5" customHeight="1">
      <c r="A1399" s="97">
        <v>62</v>
      </c>
      <c r="B1399" s="4"/>
      <c r="C1399" s="71" t="s">
        <v>2987</v>
      </c>
      <c r="D1399" s="71" t="s">
        <v>2988</v>
      </c>
      <c r="E1399" s="71" t="s">
        <v>2989</v>
      </c>
      <c r="F1399" s="71" t="s">
        <v>2990</v>
      </c>
      <c r="G1399" s="71" t="s">
        <v>2991</v>
      </c>
      <c r="H1399" s="246">
        <f>200000+300000000+153864690</f>
        <v>454064690</v>
      </c>
      <c r="I1399" s="243"/>
      <c r="J1399" s="243"/>
      <c r="K1399" s="98">
        <v>42408</v>
      </c>
      <c r="L1399" s="4" t="s">
        <v>2992</v>
      </c>
      <c r="M1399" s="4"/>
    </row>
    <row r="1400" spans="1:13" s="78" customFormat="1" ht="28.5" customHeight="1">
      <c r="A1400" s="97">
        <v>63</v>
      </c>
      <c r="B1400" s="4"/>
      <c r="C1400" s="71" t="s">
        <v>2993</v>
      </c>
      <c r="D1400" s="71" t="s">
        <v>2988</v>
      </c>
      <c r="E1400" s="71" t="s">
        <v>2994</v>
      </c>
      <c r="F1400" s="71" t="s">
        <v>2995</v>
      </c>
      <c r="G1400" s="71" t="s">
        <v>2996</v>
      </c>
      <c r="H1400" s="246">
        <v>1400000</v>
      </c>
      <c r="I1400" s="243"/>
      <c r="J1400" s="243"/>
      <c r="K1400" s="98">
        <v>42226</v>
      </c>
      <c r="L1400" s="4" t="s">
        <v>2997</v>
      </c>
      <c r="M1400" s="4"/>
    </row>
    <row r="1401" spans="1:13" s="78" customFormat="1" ht="28.5" customHeight="1">
      <c r="A1401" s="97">
        <v>64</v>
      </c>
      <c r="B1401" s="4"/>
      <c r="C1401" s="71" t="s">
        <v>2993</v>
      </c>
      <c r="D1401" s="71" t="s">
        <v>2988</v>
      </c>
      <c r="E1401" s="71" t="s">
        <v>2998</v>
      </c>
      <c r="F1401" s="71" t="s">
        <v>2999</v>
      </c>
      <c r="G1401" s="71" t="s">
        <v>3000</v>
      </c>
      <c r="H1401" s="246">
        <v>200000</v>
      </c>
      <c r="I1401" s="243"/>
      <c r="J1401" s="243"/>
      <c r="K1401" s="98">
        <v>42401</v>
      </c>
      <c r="L1401" s="4" t="s">
        <v>3001</v>
      </c>
      <c r="M1401" s="4"/>
    </row>
    <row r="1402" spans="1:13" s="78" customFormat="1" ht="28.5" customHeight="1">
      <c r="A1402" s="97">
        <v>65</v>
      </c>
      <c r="B1402" s="4"/>
      <c r="C1402" s="71" t="s">
        <v>3002</v>
      </c>
      <c r="D1402" s="71" t="s">
        <v>3003</v>
      </c>
      <c r="E1402" s="71" t="s">
        <v>3004</v>
      </c>
      <c r="F1402" s="71" t="s">
        <v>3005</v>
      </c>
      <c r="G1402" s="71" t="s">
        <v>3006</v>
      </c>
      <c r="H1402" s="246">
        <v>46425000</v>
      </c>
      <c r="I1402" s="243"/>
      <c r="J1402" s="243"/>
      <c r="K1402" s="98">
        <v>42360</v>
      </c>
      <c r="L1402" s="4" t="s">
        <v>3007</v>
      </c>
      <c r="M1402" s="4"/>
    </row>
    <row r="1403" spans="1:13" s="78" customFormat="1" ht="28.5" customHeight="1">
      <c r="A1403" s="97">
        <v>66</v>
      </c>
      <c r="B1403" s="4"/>
      <c r="C1403" s="71" t="s">
        <v>3008</v>
      </c>
      <c r="D1403" s="71" t="s">
        <v>3003</v>
      </c>
      <c r="E1403" s="71" t="s">
        <v>3009</v>
      </c>
      <c r="F1403" s="71" t="s">
        <v>3010</v>
      </c>
      <c r="G1403" s="71" t="s">
        <v>3011</v>
      </c>
      <c r="H1403" s="246">
        <v>140000000</v>
      </c>
      <c r="I1403" s="243"/>
      <c r="J1403" s="243"/>
      <c r="K1403" s="98">
        <v>42398</v>
      </c>
      <c r="L1403" s="4" t="s">
        <v>3012</v>
      </c>
      <c r="M1403" s="4"/>
    </row>
    <row r="1404" spans="1:13" s="78" customFormat="1" ht="28.5" customHeight="1">
      <c r="A1404" s="97">
        <v>67</v>
      </c>
      <c r="B1404" s="4"/>
      <c r="C1404" s="71" t="s">
        <v>3013</v>
      </c>
      <c r="D1404" s="71" t="s">
        <v>3014</v>
      </c>
      <c r="E1404" s="71" t="s">
        <v>3015</v>
      </c>
      <c r="F1404" s="71" t="s">
        <v>3016</v>
      </c>
      <c r="G1404" s="71" t="s">
        <v>3017</v>
      </c>
      <c r="H1404" s="246">
        <v>7900000</v>
      </c>
      <c r="I1404" s="243"/>
      <c r="J1404" s="243"/>
      <c r="K1404" s="98">
        <v>42201</v>
      </c>
      <c r="L1404" s="4" t="s">
        <v>3018</v>
      </c>
      <c r="M1404" s="4"/>
    </row>
    <row r="1405" spans="1:13" s="78" customFormat="1" ht="28.5" customHeight="1">
      <c r="A1405" s="97">
        <v>68</v>
      </c>
      <c r="B1405" s="4"/>
      <c r="C1405" s="71" t="s">
        <v>3019</v>
      </c>
      <c r="D1405" s="71" t="s">
        <v>3020</v>
      </c>
      <c r="E1405" s="71" t="s">
        <v>3021</v>
      </c>
      <c r="F1405" s="71" t="s">
        <v>3022</v>
      </c>
      <c r="G1405" s="71" t="s">
        <v>3000</v>
      </c>
      <c r="H1405" s="246">
        <v>133566000</v>
      </c>
      <c r="I1405" s="243"/>
      <c r="J1405" s="243"/>
      <c r="K1405" s="98">
        <v>42320</v>
      </c>
      <c r="L1405" s="4" t="s">
        <v>3023</v>
      </c>
      <c r="M1405" s="4"/>
    </row>
    <row r="1406" spans="1:13" s="78" customFormat="1" ht="28.5" customHeight="1">
      <c r="A1406" s="97">
        <v>69</v>
      </c>
      <c r="B1406" s="4"/>
      <c r="C1406" s="71" t="s">
        <v>3024</v>
      </c>
      <c r="D1406" s="71" t="s">
        <v>3025</v>
      </c>
      <c r="E1406" s="71" t="s">
        <v>3026</v>
      </c>
      <c r="F1406" s="71" t="s">
        <v>3027</v>
      </c>
      <c r="G1406" s="71" t="s">
        <v>3028</v>
      </c>
      <c r="H1406" s="246">
        <f>425000+4800000+5175000</f>
        <v>10400000</v>
      </c>
      <c r="I1406" s="243"/>
      <c r="J1406" s="243"/>
      <c r="K1406" s="98">
        <v>42205</v>
      </c>
      <c r="L1406" s="4" t="s">
        <v>3029</v>
      </c>
      <c r="M1406" s="4"/>
    </row>
    <row r="1407" spans="1:13" s="78" customFormat="1" ht="28.5" customHeight="1">
      <c r="A1407" s="97">
        <v>70</v>
      </c>
      <c r="B1407" s="4"/>
      <c r="C1407" s="71" t="s">
        <v>3030</v>
      </c>
      <c r="D1407" s="71" t="s">
        <v>3031</v>
      </c>
      <c r="E1407" s="71" t="s">
        <v>3032</v>
      </c>
      <c r="F1407" s="71" t="s">
        <v>3033</v>
      </c>
      <c r="G1407" s="71" t="s">
        <v>3034</v>
      </c>
      <c r="H1407" s="246">
        <v>10000000</v>
      </c>
      <c r="I1407" s="243"/>
      <c r="J1407" s="243"/>
      <c r="K1407" s="98">
        <v>42235</v>
      </c>
      <c r="L1407" s="4" t="s">
        <v>3035</v>
      </c>
      <c r="M1407" s="4"/>
    </row>
    <row r="1408" spans="1:13" s="78" customFormat="1" ht="28.5" customHeight="1">
      <c r="A1408" s="97">
        <v>71</v>
      </c>
      <c r="B1408" s="4"/>
      <c r="C1408" s="71" t="s">
        <v>3036</v>
      </c>
      <c r="D1408" s="71" t="s">
        <v>3037</v>
      </c>
      <c r="E1408" s="71" t="s">
        <v>3038</v>
      </c>
      <c r="F1408" s="71" t="s">
        <v>3039</v>
      </c>
      <c r="G1408" s="71" t="s">
        <v>3040</v>
      </c>
      <c r="H1408" s="246">
        <f>4850000+200000</f>
        <v>5050000</v>
      </c>
      <c r="I1408" s="243"/>
      <c r="J1408" s="243"/>
      <c r="K1408" s="98">
        <v>42151</v>
      </c>
      <c r="L1408" s="4" t="s">
        <v>3041</v>
      </c>
      <c r="M1408" s="4"/>
    </row>
    <row r="1409" spans="1:13" s="78" customFormat="1" ht="28.5" customHeight="1">
      <c r="A1409" s="97">
        <v>72</v>
      </c>
      <c r="B1409" s="4"/>
      <c r="C1409" s="71" t="s">
        <v>3042</v>
      </c>
      <c r="D1409" s="71" t="s">
        <v>3043</v>
      </c>
      <c r="E1409" s="71" t="s">
        <v>3044</v>
      </c>
      <c r="F1409" s="71" t="s">
        <v>3045</v>
      </c>
      <c r="G1409" s="71" t="s">
        <v>3046</v>
      </c>
      <c r="H1409" s="246">
        <v>9000000</v>
      </c>
      <c r="I1409" s="243"/>
      <c r="J1409" s="243"/>
      <c r="K1409" s="98">
        <v>42283</v>
      </c>
      <c r="L1409" s="4" t="s">
        <v>3047</v>
      </c>
      <c r="M1409" s="4"/>
    </row>
    <row r="1410" spans="1:13" s="78" customFormat="1" ht="28.5" customHeight="1">
      <c r="A1410" s="97">
        <v>73</v>
      </c>
      <c r="B1410" s="4"/>
      <c r="C1410" s="71" t="s">
        <v>3048</v>
      </c>
      <c r="D1410" s="71" t="s">
        <v>3049</v>
      </c>
      <c r="E1410" s="71" t="s">
        <v>3050</v>
      </c>
      <c r="F1410" s="71" t="s">
        <v>3051</v>
      </c>
      <c r="G1410" s="71" t="s">
        <v>3046</v>
      </c>
      <c r="H1410" s="246">
        <v>4000000</v>
      </c>
      <c r="I1410" s="243"/>
      <c r="J1410" s="243"/>
      <c r="K1410" s="98">
        <v>42440</v>
      </c>
      <c r="L1410" s="4" t="s">
        <v>3052</v>
      </c>
      <c r="M1410" s="4"/>
    </row>
    <row r="1411" spans="1:13" s="78" customFormat="1" ht="28.5" customHeight="1">
      <c r="A1411" s="97">
        <v>74</v>
      </c>
      <c r="B1411" s="4"/>
      <c r="C1411" s="71" t="s">
        <v>3053</v>
      </c>
      <c r="D1411" s="71" t="s">
        <v>3054</v>
      </c>
      <c r="E1411" s="71" t="s">
        <v>3055</v>
      </c>
      <c r="F1411" s="71" t="s">
        <v>3056</v>
      </c>
      <c r="G1411" s="71" t="s">
        <v>3057</v>
      </c>
      <c r="H1411" s="246">
        <f>1600000+761000</f>
        <v>2361000</v>
      </c>
      <c r="I1411" s="243"/>
      <c r="J1411" s="243"/>
      <c r="K1411" s="98">
        <v>42236</v>
      </c>
      <c r="L1411" s="4" t="s">
        <v>3058</v>
      </c>
      <c r="M1411" s="4"/>
    </row>
    <row r="1412" spans="1:13" s="78" customFormat="1" ht="28.5" customHeight="1">
      <c r="A1412" s="97">
        <v>75</v>
      </c>
      <c r="B1412" s="4"/>
      <c r="C1412" s="71" t="s">
        <v>3053</v>
      </c>
      <c r="D1412" s="71" t="s">
        <v>3054</v>
      </c>
      <c r="E1412" s="71" t="s">
        <v>3059</v>
      </c>
      <c r="F1412" s="71" t="s">
        <v>3060</v>
      </c>
      <c r="G1412" s="71" t="s">
        <v>3061</v>
      </c>
      <c r="H1412" s="246">
        <v>712000</v>
      </c>
      <c r="I1412" s="243"/>
      <c r="J1412" s="243"/>
      <c r="K1412" s="98">
        <v>42236</v>
      </c>
      <c r="L1412" s="4" t="s">
        <v>3062</v>
      </c>
      <c r="M1412" s="4"/>
    </row>
    <row r="1413" spans="1:13" s="78" customFormat="1" ht="28.5" customHeight="1">
      <c r="A1413" s="97">
        <v>76</v>
      </c>
      <c r="B1413" s="4"/>
      <c r="C1413" s="71" t="s">
        <v>3063</v>
      </c>
      <c r="D1413" s="71" t="s">
        <v>3064</v>
      </c>
      <c r="E1413" s="71" t="s">
        <v>3065</v>
      </c>
      <c r="F1413" s="71" t="s">
        <v>3066</v>
      </c>
      <c r="G1413" s="71" t="s">
        <v>3067</v>
      </c>
      <c r="H1413" s="246">
        <v>10000000</v>
      </c>
      <c r="I1413" s="243"/>
      <c r="J1413" s="243"/>
      <c r="K1413" s="98">
        <v>42251</v>
      </c>
      <c r="L1413" s="4" t="s">
        <v>3068</v>
      </c>
      <c r="M1413" s="4"/>
    </row>
    <row r="1414" spans="1:13" s="78" customFormat="1" ht="28.5" customHeight="1">
      <c r="A1414" s="97">
        <v>77</v>
      </c>
      <c r="B1414" s="4"/>
      <c r="C1414" s="71" t="s">
        <v>3069</v>
      </c>
      <c r="D1414" s="71" t="s">
        <v>3070</v>
      </c>
      <c r="E1414" s="71" t="s">
        <v>3071</v>
      </c>
      <c r="F1414" s="71" t="s">
        <v>3072</v>
      </c>
      <c r="G1414" s="71" t="s">
        <v>3067</v>
      </c>
      <c r="H1414" s="246">
        <v>21700000</v>
      </c>
      <c r="I1414" s="243"/>
      <c r="J1414" s="243"/>
      <c r="K1414" s="98">
        <v>42185</v>
      </c>
      <c r="L1414" s="4" t="s">
        <v>3073</v>
      </c>
      <c r="M1414" s="4"/>
    </row>
    <row r="1415" spans="1:13" s="78" customFormat="1" ht="28.5" customHeight="1">
      <c r="A1415" s="97">
        <v>78</v>
      </c>
      <c r="B1415" s="4"/>
      <c r="C1415" s="71" t="s">
        <v>3074</v>
      </c>
      <c r="D1415" s="71" t="s">
        <v>3075</v>
      </c>
      <c r="E1415" s="71" t="s">
        <v>3076</v>
      </c>
      <c r="F1415" s="71" t="s">
        <v>3077</v>
      </c>
      <c r="G1415" s="71" t="s">
        <v>3078</v>
      </c>
      <c r="H1415" s="246">
        <v>46000000</v>
      </c>
      <c r="I1415" s="243"/>
      <c r="J1415" s="243"/>
      <c r="K1415" s="98">
        <v>42395</v>
      </c>
      <c r="L1415" s="4" t="s">
        <v>3079</v>
      </c>
      <c r="M1415" s="4"/>
    </row>
    <row r="1416" spans="1:13" s="78" customFormat="1" ht="28.5" customHeight="1">
      <c r="A1416" s="97">
        <v>79</v>
      </c>
      <c r="B1416" s="4"/>
      <c r="C1416" s="100" t="s">
        <v>3080</v>
      </c>
      <c r="D1416" s="100" t="s">
        <v>3081</v>
      </c>
      <c r="E1416" s="100" t="s">
        <v>3082</v>
      </c>
      <c r="F1416" s="100" t="s">
        <v>3083</v>
      </c>
      <c r="G1416" s="71" t="s">
        <v>3084</v>
      </c>
      <c r="H1416" s="246">
        <v>31000000</v>
      </c>
      <c r="I1416" s="243"/>
      <c r="J1416" s="243"/>
      <c r="K1416" s="98">
        <v>42083</v>
      </c>
      <c r="L1416" s="18" t="s">
        <v>3085</v>
      </c>
      <c r="M1416" s="4"/>
    </row>
    <row r="1417" spans="1:13" s="78" customFormat="1" ht="28.5" customHeight="1">
      <c r="A1417" s="97">
        <v>80</v>
      </c>
      <c r="B1417" s="4"/>
      <c r="C1417" s="100" t="s">
        <v>3086</v>
      </c>
      <c r="D1417" s="100" t="s">
        <v>3087</v>
      </c>
      <c r="E1417" s="100" t="s">
        <v>3088</v>
      </c>
      <c r="F1417" s="100" t="s">
        <v>3089</v>
      </c>
      <c r="G1417" s="71" t="s">
        <v>3046</v>
      </c>
      <c r="H1417" s="246">
        <v>1280000</v>
      </c>
      <c r="I1417" s="243"/>
      <c r="J1417" s="243"/>
      <c r="K1417" s="98">
        <v>42457</v>
      </c>
      <c r="L1417" s="18" t="s">
        <v>3090</v>
      </c>
      <c r="M1417" s="4"/>
    </row>
    <row r="1418" spans="1:13" s="78" customFormat="1" ht="28.5" customHeight="1">
      <c r="A1418" s="97">
        <v>81</v>
      </c>
      <c r="B1418" s="4"/>
      <c r="C1418" s="100" t="s">
        <v>3091</v>
      </c>
      <c r="D1418" s="100" t="s">
        <v>3092</v>
      </c>
      <c r="E1418" s="100" t="s">
        <v>3093</v>
      </c>
      <c r="F1418" s="100" t="s">
        <v>3094</v>
      </c>
      <c r="G1418" s="71" t="s">
        <v>3095</v>
      </c>
      <c r="H1418" s="246">
        <f>400000+53266000</f>
        <v>53666000</v>
      </c>
      <c r="I1418" s="243"/>
      <c r="J1418" s="243"/>
      <c r="K1418" s="98">
        <v>42083</v>
      </c>
      <c r="L1418" s="18" t="s">
        <v>3096</v>
      </c>
      <c r="M1418" s="4"/>
    </row>
    <row r="1419" spans="1:13" s="78" customFormat="1" ht="28.5" customHeight="1">
      <c r="A1419" s="97">
        <v>82</v>
      </c>
      <c r="B1419" s="4"/>
      <c r="C1419" s="100" t="s">
        <v>3097</v>
      </c>
      <c r="D1419" s="100" t="s">
        <v>3098</v>
      </c>
      <c r="E1419" s="100" t="s">
        <v>3099</v>
      </c>
      <c r="F1419" s="100" t="s">
        <v>3100</v>
      </c>
      <c r="G1419" s="71" t="s">
        <v>2770</v>
      </c>
      <c r="H1419" s="246">
        <v>6505000</v>
      </c>
      <c r="I1419" s="243"/>
      <c r="J1419" s="243"/>
      <c r="K1419" s="98">
        <v>42375</v>
      </c>
      <c r="L1419" s="18" t="s">
        <v>3101</v>
      </c>
      <c r="M1419" s="4"/>
    </row>
    <row r="1420" spans="1:13" s="78" customFormat="1" ht="28.5" customHeight="1">
      <c r="A1420" s="97">
        <v>83</v>
      </c>
      <c r="B1420" s="4"/>
      <c r="C1420" s="100" t="s">
        <v>3102</v>
      </c>
      <c r="D1420" s="100" t="s">
        <v>3103</v>
      </c>
      <c r="E1420" s="100" t="s">
        <v>3104</v>
      </c>
      <c r="F1420" s="100" t="s">
        <v>3105</v>
      </c>
      <c r="G1420" s="71" t="s">
        <v>2770</v>
      </c>
      <c r="H1420" s="246">
        <v>8000000</v>
      </c>
      <c r="I1420" s="243"/>
      <c r="J1420" s="243"/>
      <c r="K1420" s="98">
        <v>42144</v>
      </c>
      <c r="L1420" s="18" t="s">
        <v>3106</v>
      </c>
      <c r="M1420" s="4"/>
    </row>
    <row r="1421" spans="1:13" s="78" customFormat="1" ht="28.5" customHeight="1">
      <c r="A1421" s="97">
        <v>84</v>
      </c>
      <c r="B1421" s="4"/>
      <c r="C1421" s="100" t="s">
        <v>3107</v>
      </c>
      <c r="D1421" s="100" t="s">
        <v>3108</v>
      </c>
      <c r="E1421" s="100" t="s">
        <v>3109</v>
      </c>
      <c r="F1421" s="100" t="s">
        <v>3110</v>
      </c>
      <c r="G1421" s="71" t="s">
        <v>2792</v>
      </c>
      <c r="H1421" s="246">
        <v>5200000</v>
      </c>
      <c r="I1421" s="243"/>
      <c r="J1421" s="243"/>
      <c r="K1421" s="98">
        <v>42144</v>
      </c>
      <c r="L1421" s="18" t="s">
        <v>3111</v>
      </c>
      <c r="M1421" s="4"/>
    </row>
    <row r="1422" spans="1:13" s="78" customFormat="1" ht="28.5" customHeight="1">
      <c r="A1422" s="97">
        <v>85</v>
      </c>
      <c r="B1422" s="101"/>
      <c r="C1422" s="100" t="s">
        <v>3112</v>
      </c>
      <c r="D1422" s="100" t="s">
        <v>3113</v>
      </c>
      <c r="E1422" s="100" t="s">
        <v>3114</v>
      </c>
      <c r="F1422" s="100" t="s">
        <v>3115</v>
      </c>
      <c r="G1422" s="102" t="s">
        <v>3116</v>
      </c>
      <c r="H1422" s="246">
        <f>10475000-2600000</f>
        <v>7875000</v>
      </c>
      <c r="I1422" s="243"/>
      <c r="J1422" s="243"/>
      <c r="K1422" s="98">
        <v>42267</v>
      </c>
      <c r="L1422" s="18" t="s">
        <v>3117</v>
      </c>
      <c r="M1422" s="4"/>
    </row>
    <row r="1423" spans="1:13" s="78" customFormat="1" ht="28.5" customHeight="1">
      <c r="A1423" s="97">
        <v>86</v>
      </c>
      <c r="B1423" s="101"/>
      <c r="C1423" s="100" t="s">
        <v>3118</v>
      </c>
      <c r="D1423" s="100" t="s">
        <v>3119</v>
      </c>
      <c r="E1423" s="100" t="s">
        <v>3114</v>
      </c>
      <c r="F1423" s="100" t="s">
        <v>3120</v>
      </c>
      <c r="G1423" s="102" t="s">
        <v>3121</v>
      </c>
      <c r="H1423" s="246">
        <v>22054000</v>
      </c>
      <c r="I1423" s="243"/>
      <c r="J1423" s="243"/>
      <c r="K1423" s="98">
        <v>42133</v>
      </c>
      <c r="L1423" s="18" t="s">
        <v>3122</v>
      </c>
      <c r="M1423" s="4"/>
    </row>
    <row r="1424" spans="1:13" s="78" customFormat="1" ht="28.5" customHeight="1">
      <c r="A1424" s="97">
        <v>87</v>
      </c>
      <c r="B1424" s="101"/>
      <c r="C1424" s="100" t="s">
        <v>3123</v>
      </c>
      <c r="D1424" s="100" t="s">
        <v>3113</v>
      </c>
      <c r="E1424" s="100" t="s">
        <v>3114</v>
      </c>
      <c r="F1424" s="100" t="s">
        <v>3124</v>
      </c>
      <c r="G1424" s="102" t="s">
        <v>3116</v>
      </c>
      <c r="H1424" s="246">
        <f>11557500-2850000</f>
        <v>8707500</v>
      </c>
      <c r="I1424" s="243"/>
      <c r="J1424" s="243"/>
      <c r="K1424" s="98">
        <v>42205</v>
      </c>
      <c r="L1424" s="18" t="s">
        <v>3125</v>
      </c>
      <c r="M1424" s="4"/>
    </row>
    <row r="1425" spans="1:13" s="78" customFormat="1" ht="28.5" customHeight="1">
      <c r="A1425" s="97">
        <v>88</v>
      </c>
      <c r="B1425" s="4"/>
      <c r="C1425" s="100" t="s">
        <v>3126</v>
      </c>
      <c r="D1425" s="100" t="s">
        <v>3127</v>
      </c>
      <c r="E1425" s="100" t="s">
        <v>3128</v>
      </c>
      <c r="F1425" s="100" t="s">
        <v>3129</v>
      </c>
      <c r="G1425" s="102" t="s">
        <v>3130</v>
      </c>
      <c r="H1425" s="246">
        <v>4950000</v>
      </c>
      <c r="I1425" s="243"/>
      <c r="J1425" s="243"/>
      <c r="K1425" s="98">
        <v>42145</v>
      </c>
      <c r="L1425" s="18" t="s">
        <v>3131</v>
      </c>
      <c r="M1425" s="4"/>
    </row>
    <row r="1426" spans="1:13" s="78" customFormat="1" ht="28.5" customHeight="1">
      <c r="A1426" s="97">
        <v>89</v>
      </c>
      <c r="B1426" s="4"/>
      <c r="C1426" s="100" t="s">
        <v>3132</v>
      </c>
      <c r="D1426" s="100" t="s">
        <v>3133</v>
      </c>
      <c r="E1426" s="100" t="s">
        <v>3134</v>
      </c>
      <c r="F1426" s="100" t="s">
        <v>3135</v>
      </c>
      <c r="G1426" s="102" t="s">
        <v>2770</v>
      </c>
      <c r="H1426" s="246">
        <v>29244100</v>
      </c>
      <c r="I1426" s="243"/>
      <c r="J1426" s="243"/>
      <c r="K1426" s="98">
        <v>42240</v>
      </c>
      <c r="L1426" s="18" t="s">
        <v>3136</v>
      </c>
      <c r="M1426" s="4"/>
    </row>
    <row r="1427" spans="1:13" s="78" customFormat="1" ht="28.5" customHeight="1">
      <c r="A1427" s="97">
        <v>90</v>
      </c>
      <c r="B1427" s="4"/>
      <c r="C1427" s="100" t="s">
        <v>3137</v>
      </c>
      <c r="D1427" s="100" t="s">
        <v>3138</v>
      </c>
      <c r="E1427" s="100" t="s">
        <v>3139</v>
      </c>
      <c r="F1427" s="100" t="s">
        <v>3140</v>
      </c>
      <c r="G1427" s="102" t="s">
        <v>3141</v>
      </c>
      <c r="H1427" s="246">
        <v>3800000</v>
      </c>
      <c r="I1427" s="243"/>
      <c r="J1427" s="243"/>
      <c r="K1427" s="98">
        <v>42200</v>
      </c>
      <c r="L1427" s="18" t="s">
        <v>3142</v>
      </c>
      <c r="M1427" s="4"/>
    </row>
    <row r="1428" spans="1:13" s="78" customFormat="1" ht="28.5" customHeight="1">
      <c r="A1428" s="97">
        <v>91</v>
      </c>
      <c r="B1428" s="4"/>
      <c r="C1428" s="100" t="s">
        <v>3143</v>
      </c>
      <c r="D1428" s="100" t="s">
        <v>3144</v>
      </c>
      <c r="E1428" s="100" t="s">
        <v>3145</v>
      </c>
      <c r="F1428" s="100" t="s">
        <v>3146</v>
      </c>
      <c r="G1428" s="102" t="s">
        <v>2690</v>
      </c>
      <c r="H1428" s="246">
        <f>16690000-4150000</f>
        <v>12540000</v>
      </c>
      <c r="I1428" s="243"/>
      <c r="J1428" s="243"/>
      <c r="K1428" s="98">
        <v>42267</v>
      </c>
      <c r="L1428" s="18" t="s">
        <v>3147</v>
      </c>
      <c r="M1428" s="4"/>
    </row>
    <row r="1429" spans="1:13" s="78" customFormat="1" ht="28.5" customHeight="1">
      <c r="A1429" s="97">
        <v>92</v>
      </c>
      <c r="B1429" s="4"/>
      <c r="C1429" s="100" t="s">
        <v>3148</v>
      </c>
      <c r="D1429" s="100" t="s">
        <v>2796</v>
      </c>
      <c r="E1429" s="100" t="s">
        <v>3149</v>
      </c>
      <c r="F1429" s="100" t="s">
        <v>3150</v>
      </c>
      <c r="G1429" s="102" t="s">
        <v>3151</v>
      </c>
      <c r="H1429" s="246">
        <v>21288064551</v>
      </c>
      <c r="I1429" s="243"/>
      <c r="J1429" s="243"/>
      <c r="K1429" s="98" t="s">
        <v>2799</v>
      </c>
      <c r="L1429" s="18" t="s">
        <v>3152</v>
      </c>
      <c r="M1429" s="4"/>
    </row>
    <row r="1430" spans="1:13" s="78" customFormat="1" ht="28.5" customHeight="1">
      <c r="A1430" s="97">
        <v>93</v>
      </c>
      <c r="B1430" s="4"/>
      <c r="C1430" s="100" t="s">
        <v>2795</v>
      </c>
      <c r="D1430" s="100" t="s">
        <v>2796</v>
      </c>
      <c r="E1430" s="100" t="s">
        <v>3153</v>
      </c>
      <c r="F1430" s="100" t="s">
        <v>3154</v>
      </c>
      <c r="G1430" s="102" t="s">
        <v>3151</v>
      </c>
      <c r="H1430" s="246">
        <v>18024832000</v>
      </c>
      <c r="I1430" s="243"/>
      <c r="J1430" s="243"/>
      <c r="K1430" s="98" t="s">
        <v>2799</v>
      </c>
      <c r="L1430" s="18" t="s">
        <v>3155</v>
      </c>
      <c r="M1430" s="4"/>
    </row>
    <row r="1431" spans="1:13" s="78" customFormat="1" ht="28.5" customHeight="1">
      <c r="A1431" s="97">
        <v>94</v>
      </c>
      <c r="B1431" s="4"/>
      <c r="C1431" s="100" t="s">
        <v>3156</v>
      </c>
      <c r="D1431" s="100" t="s">
        <v>3103</v>
      </c>
      <c r="E1431" s="100" t="s">
        <v>3157</v>
      </c>
      <c r="F1431" s="100" t="s">
        <v>3158</v>
      </c>
      <c r="G1431" s="102" t="s">
        <v>3061</v>
      </c>
      <c r="H1431" s="246">
        <v>200000</v>
      </c>
      <c r="I1431" s="243"/>
      <c r="J1431" s="243"/>
      <c r="K1431" s="98" t="s">
        <v>3159</v>
      </c>
      <c r="L1431" s="18" t="s">
        <v>3160</v>
      </c>
      <c r="M1431" s="4"/>
    </row>
    <row r="1432" spans="1:13" s="78" customFormat="1" ht="28.5" customHeight="1">
      <c r="A1432" s="97">
        <v>95</v>
      </c>
      <c r="B1432" s="4"/>
      <c r="C1432" s="100" t="s">
        <v>3161</v>
      </c>
      <c r="D1432" s="100" t="s">
        <v>3162</v>
      </c>
      <c r="E1432" s="100" t="s">
        <v>3163</v>
      </c>
      <c r="F1432" s="100" t="s">
        <v>3164</v>
      </c>
      <c r="G1432" s="102" t="s">
        <v>3061</v>
      </c>
      <c r="H1432" s="246">
        <v>4625000</v>
      </c>
      <c r="I1432" s="243"/>
      <c r="J1432" s="243"/>
      <c r="K1432" s="98" t="s">
        <v>3165</v>
      </c>
      <c r="L1432" s="18" t="s">
        <v>3166</v>
      </c>
      <c r="M1432" s="4"/>
    </row>
    <row r="1433" spans="1:13" s="78" customFormat="1" ht="28.5" customHeight="1">
      <c r="A1433" s="97">
        <v>96</v>
      </c>
      <c r="B1433" s="4"/>
      <c r="C1433" s="100" t="s">
        <v>3167</v>
      </c>
      <c r="D1433" s="100" t="s">
        <v>3168</v>
      </c>
      <c r="E1433" s="100" t="s">
        <v>3169</v>
      </c>
      <c r="F1433" s="100" t="s">
        <v>3170</v>
      </c>
      <c r="G1433" s="102" t="s">
        <v>3061</v>
      </c>
      <c r="H1433" s="246">
        <v>39270000</v>
      </c>
      <c r="I1433" s="243"/>
      <c r="J1433" s="243"/>
      <c r="K1433" s="98">
        <v>42495</v>
      </c>
      <c r="L1433" s="18" t="s">
        <v>3171</v>
      </c>
      <c r="M1433" s="4"/>
    </row>
    <row r="1434" spans="1:13" s="40" customFormat="1" ht="28.5" customHeight="1">
      <c r="A1434" s="97">
        <v>97</v>
      </c>
      <c r="B1434" s="6"/>
      <c r="C1434" s="100" t="s">
        <v>3172</v>
      </c>
      <c r="D1434" s="100" t="s">
        <v>3173</v>
      </c>
      <c r="E1434" s="100" t="s">
        <v>3174</v>
      </c>
      <c r="F1434" s="100" t="s">
        <v>3175</v>
      </c>
      <c r="G1434" s="5" t="s">
        <v>2792</v>
      </c>
      <c r="H1434" s="246">
        <v>10200000</v>
      </c>
      <c r="I1434" s="241"/>
      <c r="J1434" s="241"/>
      <c r="K1434" s="6" t="s">
        <v>3176</v>
      </c>
      <c r="L1434" s="18" t="s">
        <v>3177</v>
      </c>
      <c r="M1434" s="6"/>
    </row>
    <row r="1435" spans="1:13" s="40" customFormat="1" ht="28.5" customHeight="1">
      <c r="A1435" s="97">
        <v>98</v>
      </c>
      <c r="B1435" s="6"/>
      <c r="C1435" s="6" t="s">
        <v>3178</v>
      </c>
      <c r="D1435" s="6" t="s">
        <v>2753</v>
      </c>
      <c r="E1435" s="6" t="s">
        <v>3179</v>
      </c>
      <c r="F1435" s="6" t="s">
        <v>3180</v>
      </c>
      <c r="G1435" s="6" t="s">
        <v>3151</v>
      </c>
      <c r="H1435" s="246">
        <v>18960005494</v>
      </c>
      <c r="I1435" s="241"/>
      <c r="J1435" s="241"/>
      <c r="K1435" s="103">
        <v>42406</v>
      </c>
      <c r="L1435" s="6" t="s">
        <v>3181</v>
      </c>
      <c r="M1435" s="6"/>
    </row>
    <row r="1436" spans="1:13" s="40" customFormat="1" ht="28.5" customHeight="1">
      <c r="A1436" s="97">
        <v>99</v>
      </c>
      <c r="B1436" s="6"/>
      <c r="C1436" s="6" t="s">
        <v>3182</v>
      </c>
      <c r="D1436" s="6" t="s">
        <v>3183</v>
      </c>
      <c r="E1436" s="6" t="s">
        <v>3184</v>
      </c>
      <c r="F1436" s="6" t="s">
        <v>3185</v>
      </c>
      <c r="G1436" s="6" t="s">
        <v>3186</v>
      </c>
      <c r="H1436" s="246">
        <v>8081000</v>
      </c>
      <c r="I1436" s="241"/>
      <c r="J1436" s="241"/>
      <c r="K1436" s="6" t="s">
        <v>3187</v>
      </c>
      <c r="L1436" s="6" t="s">
        <v>3188</v>
      </c>
      <c r="M1436" s="6"/>
    </row>
    <row r="1437" spans="1:13" s="40" customFormat="1" ht="28.5" customHeight="1">
      <c r="A1437" s="97">
        <v>100</v>
      </c>
      <c r="B1437" s="6"/>
      <c r="C1437" s="6" t="s">
        <v>3189</v>
      </c>
      <c r="D1437" s="6" t="s">
        <v>3190</v>
      </c>
      <c r="E1437" s="6" t="s">
        <v>3191</v>
      </c>
      <c r="F1437" s="6" t="s">
        <v>3192</v>
      </c>
      <c r="G1437" s="6" t="s">
        <v>2784</v>
      </c>
      <c r="H1437" s="246">
        <v>400000</v>
      </c>
      <c r="I1437" s="241"/>
      <c r="J1437" s="241"/>
      <c r="K1437" s="6">
        <v>42577</v>
      </c>
      <c r="L1437" s="6" t="s">
        <v>3193</v>
      </c>
      <c r="M1437" s="6"/>
    </row>
    <row r="1438" spans="1:13" s="40" customFormat="1" ht="28.5" customHeight="1">
      <c r="A1438" s="97">
        <v>101</v>
      </c>
      <c r="B1438" s="6"/>
      <c r="C1438" s="6" t="s">
        <v>3013</v>
      </c>
      <c r="D1438" s="6" t="s">
        <v>3194</v>
      </c>
      <c r="E1438" s="6" t="s">
        <v>3195</v>
      </c>
      <c r="F1438" s="6" t="s">
        <v>3196</v>
      </c>
      <c r="G1438" s="6" t="s">
        <v>3197</v>
      </c>
      <c r="H1438" s="246">
        <v>6400000</v>
      </c>
      <c r="I1438" s="241"/>
      <c r="J1438" s="241"/>
      <c r="K1438" s="6"/>
      <c r="L1438" s="6" t="s">
        <v>3198</v>
      </c>
      <c r="M1438" s="6"/>
    </row>
    <row r="1439" spans="1:13" s="40" customFormat="1" ht="28.5" customHeight="1">
      <c r="A1439" s="97">
        <v>102</v>
      </c>
      <c r="B1439" s="6"/>
      <c r="C1439" s="6" t="s">
        <v>3199</v>
      </c>
      <c r="D1439" s="6" t="s">
        <v>3194</v>
      </c>
      <c r="E1439" s="6" t="s">
        <v>3200</v>
      </c>
      <c r="F1439" s="6" t="s">
        <v>3201</v>
      </c>
      <c r="G1439" s="6" t="s">
        <v>3061</v>
      </c>
      <c r="H1439" s="246">
        <v>3071000</v>
      </c>
      <c r="I1439" s="241"/>
      <c r="J1439" s="241"/>
      <c r="K1439" s="6"/>
      <c r="L1439" s="6" t="s">
        <v>3202</v>
      </c>
      <c r="M1439" s="6"/>
    </row>
    <row r="1440" spans="1:13" s="40" customFormat="1" ht="28.5" customHeight="1">
      <c r="A1440" s="97">
        <v>103</v>
      </c>
      <c r="B1440" s="6"/>
      <c r="C1440" s="6" t="s">
        <v>3203</v>
      </c>
      <c r="D1440" s="6" t="s">
        <v>3204</v>
      </c>
      <c r="E1440" s="6" t="s">
        <v>3205</v>
      </c>
      <c r="F1440" s="6" t="s">
        <v>3206</v>
      </c>
      <c r="G1440" s="6" t="s">
        <v>3197</v>
      </c>
      <c r="H1440" s="246">
        <v>1250000</v>
      </c>
      <c r="I1440" s="241"/>
      <c r="J1440" s="241"/>
      <c r="K1440" s="103">
        <v>42598</v>
      </c>
      <c r="L1440" s="6" t="s">
        <v>3207</v>
      </c>
      <c r="M1440" s="6"/>
    </row>
    <row r="1441" spans="1:13" s="40" customFormat="1" ht="28.5" customHeight="1">
      <c r="A1441" s="97">
        <v>104</v>
      </c>
      <c r="B1441" s="6"/>
      <c r="C1441" s="6" t="s">
        <v>3208</v>
      </c>
      <c r="D1441" s="6" t="s">
        <v>3209</v>
      </c>
      <c r="E1441" s="6" t="s">
        <v>3210</v>
      </c>
      <c r="F1441" s="6" t="s">
        <v>3211</v>
      </c>
      <c r="G1441" s="6" t="s">
        <v>3061</v>
      </c>
      <c r="H1441" s="246">
        <v>10816000</v>
      </c>
      <c r="I1441" s="241"/>
      <c r="J1441" s="241"/>
      <c r="K1441" s="6"/>
      <c r="L1441" s="6" t="s">
        <v>3212</v>
      </c>
      <c r="M1441" s="6"/>
    </row>
    <row r="1442" spans="1:13" s="40" customFormat="1" ht="28.5" customHeight="1">
      <c r="A1442" s="97">
        <v>105</v>
      </c>
      <c r="B1442" s="6"/>
      <c r="C1442" s="6" t="s">
        <v>3213</v>
      </c>
      <c r="D1442" s="6" t="s">
        <v>3204</v>
      </c>
      <c r="E1442" s="6" t="s">
        <v>3214</v>
      </c>
      <c r="F1442" s="6" t="s">
        <v>3215</v>
      </c>
      <c r="G1442" s="6" t="s">
        <v>3216</v>
      </c>
      <c r="H1442" s="246">
        <v>559705000</v>
      </c>
      <c r="I1442" s="241"/>
      <c r="J1442" s="241"/>
      <c r="K1442" s="6"/>
      <c r="L1442" s="6" t="s">
        <v>3217</v>
      </c>
      <c r="M1442" s="6"/>
    </row>
    <row r="1443" spans="1:13" s="40" customFormat="1" ht="28.5" customHeight="1">
      <c r="A1443" s="97">
        <v>106</v>
      </c>
      <c r="B1443" s="6"/>
      <c r="C1443" s="6" t="s">
        <v>3213</v>
      </c>
      <c r="D1443" s="6" t="s">
        <v>3204</v>
      </c>
      <c r="E1443" s="6" t="s">
        <v>3218</v>
      </c>
      <c r="F1443" s="6" t="s">
        <v>3219</v>
      </c>
      <c r="G1443" s="6" t="s">
        <v>3061</v>
      </c>
      <c r="H1443" s="246">
        <v>3221928</v>
      </c>
      <c r="I1443" s="241"/>
      <c r="J1443" s="241"/>
      <c r="K1443" s="6"/>
      <c r="L1443" s="6" t="s">
        <v>3220</v>
      </c>
      <c r="M1443" s="6"/>
    </row>
    <row r="1444" spans="1:13" s="40" customFormat="1" ht="28.5" customHeight="1">
      <c r="A1444" s="97">
        <v>107</v>
      </c>
      <c r="B1444" s="6"/>
      <c r="C1444" s="6" t="s">
        <v>3221</v>
      </c>
      <c r="D1444" s="6" t="s">
        <v>3222</v>
      </c>
      <c r="E1444" s="6" t="s">
        <v>3223</v>
      </c>
      <c r="F1444" s="6" t="s">
        <v>3224</v>
      </c>
      <c r="G1444" s="6" t="s">
        <v>3225</v>
      </c>
      <c r="H1444" s="246">
        <v>10000000</v>
      </c>
      <c r="I1444" s="241"/>
      <c r="J1444" s="241"/>
      <c r="K1444" s="103">
        <v>42608</v>
      </c>
      <c r="L1444" s="6" t="s">
        <v>3226</v>
      </c>
      <c r="M1444" s="6"/>
    </row>
    <row r="1445" spans="1:13" s="40" customFormat="1" ht="28.5" customHeight="1">
      <c r="A1445" s="97">
        <v>108</v>
      </c>
      <c r="B1445" s="6"/>
      <c r="C1445" s="6" t="s">
        <v>3227</v>
      </c>
      <c r="D1445" s="6" t="s">
        <v>3228</v>
      </c>
      <c r="E1445" s="6" t="s">
        <v>3229</v>
      </c>
      <c r="F1445" s="6" t="s">
        <v>3230</v>
      </c>
      <c r="G1445" s="6" t="s">
        <v>2690</v>
      </c>
      <c r="H1445" s="246">
        <v>10000000</v>
      </c>
      <c r="I1445" s="241"/>
      <c r="J1445" s="241"/>
      <c r="K1445" s="103">
        <v>42629</v>
      </c>
      <c r="L1445" s="6" t="s">
        <v>3231</v>
      </c>
      <c r="M1445" s="6"/>
    </row>
    <row r="1446" spans="1:13" s="40" customFormat="1" ht="28.5" customHeight="1">
      <c r="A1446" s="97">
        <v>109</v>
      </c>
      <c r="B1446" s="6"/>
      <c r="C1446" s="6" t="s">
        <v>3232</v>
      </c>
      <c r="D1446" s="6" t="s">
        <v>3168</v>
      </c>
      <c r="E1446" s="6" t="s">
        <v>3233</v>
      </c>
      <c r="F1446" s="6" t="s">
        <v>3234</v>
      </c>
      <c r="G1446" s="6" t="s">
        <v>3235</v>
      </c>
      <c r="H1446" s="246">
        <v>909000000</v>
      </c>
      <c r="I1446" s="241"/>
      <c r="J1446" s="241"/>
      <c r="K1446" s="6"/>
      <c r="L1446" s="6" t="s">
        <v>3236</v>
      </c>
      <c r="M1446" s="6"/>
    </row>
    <row r="1447" spans="1:13" s="40" customFormat="1" ht="28.5" customHeight="1">
      <c r="A1447" s="97">
        <v>110</v>
      </c>
      <c r="B1447" s="6"/>
      <c r="C1447" s="6" t="s">
        <v>3237</v>
      </c>
      <c r="D1447" s="6" t="s">
        <v>3238</v>
      </c>
      <c r="E1447" s="6" t="s">
        <v>3239</v>
      </c>
      <c r="F1447" s="6" t="s">
        <v>3240</v>
      </c>
      <c r="G1447" s="6" t="s">
        <v>3241</v>
      </c>
      <c r="H1447" s="246">
        <f>5000000+3200000</f>
        <v>8200000</v>
      </c>
      <c r="I1447" s="241"/>
      <c r="J1447" s="241"/>
      <c r="K1447" s="6"/>
      <c r="L1447" s="6" t="s">
        <v>3242</v>
      </c>
      <c r="M1447" s="6"/>
    </row>
    <row r="1448" spans="1:13" s="40" customFormat="1" ht="28.5" customHeight="1">
      <c r="A1448" s="97">
        <v>111</v>
      </c>
      <c r="B1448" s="6"/>
      <c r="C1448" s="6" t="s">
        <v>3243</v>
      </c>
      <c r="D1448" s="6" t="s">
        <v>2843</v>
      </c>
      <c r="E1448" s="6" t="s">
        <v>3244</v>
      </c>
      <c r="F1448" s="6" t="s">
        <v>3245</v>
      </c>
      <c r="G1448" s="6" t="s">
        <v>3246</v>
      </c>
      <c r="H1448" s="246">
        <v>20000000</v>
      </c>
      <c r="I1448" s="241"/>
      <c r="J1448" s="241"/>
      <c r="K1448" s="6"/>
      <c r="L1448" s="6" t="s">
        <v>3247</v>
      </c>
      <c r="M1448" s="6"/>
    </row>
    <row r="1449" spans="1:13" s="40" customFormat="1" ht="28.5" customHeight="1">
      <c r="A1449" s="97">
        <v>112</v>
      </c>
      <c r="B1449" s="6"/>
      <c r="C1449" s="6" t="s">
        <v>3248</v>
      </c>
      <c r="D1449" s="6" t="s">
        <v>3194</v>
      </c>
      <c r="E1449" s="6" t="s">
        <v>3249</v>
      </c>
      <c r="F1449" s="6" t="s">
        <v>3250</v>
      </c>
      <c r="G1449" s="6" t="s">
        <v>3246</v>
      </c>
      <c r="H1449" s="246">
        <v>21000000</v>
      </c>
      <c r="I1449" s="241"/>
      <c r="J1449" s="241"/>
      <c r="K1449" s="6"/>
      <c r="L1449" s="6" t="s">
        <v>3251</v>
      </c>
      <c r="M1449" s="6"/>
    </row>
    <row r="1450" spans="1:13" s="40" customFormat="1" ht="28.5" customHeight="1">
      <c r="A1450" s="97">
        <v>113</v>
      </c>
      <c r="B1450" s="6"/>
      <c r="C1450" s="6" t="s">
        <v>3252</v>
      </c>
      <c r="D1450" s="6" t="s">
        <v>3204</v>
      </c>
      <c r="E1450" s="6" t="s">
        <v>3253</v>
      </c>
      <c r="F1450" s="6" t="s">
        <v>3254</v>
      </c>
      <c r="G1450" s="6" t="s">
        <v>2784</v>
      </c>
      <c r="H1450" s="246">
        <v>537000</v>
      </c>
      <c r="I1450" s="241"/>
      <c r="J1450" s="241"/>
      <c r="K1450" s="6"/>
      <c r="L1450" s="6" t="s">
        <v>3255</v>
      </c>
      <c r="M1450" s="6"/>
    </row>
    <row r="1451" spans="1:13" s="40" customFormat="1" ht="28.5" customHeight="1">
      <c r="A1451" s="97">
        <v>114</v>
      </c>
      <c r="B1451" s="6"/>
      <c r="C1451" s="6" t="s">
        <v>3256</v>
      </c>
      <c r="D1451" s="6" t="s">
        <v>3257</v>
      </c>
      <c r="E1451" s="6" t="s">
        <v>3258</v>
      </c>
      <c r="F1451" s="6" t="s">
        <v>3259</v>
      </c>
      <c r="G1451" s="6" t="s">
        <v>2784</v>
      </c>
      <c r="H1451" s="246">
        <v>4640000</v>
      </c>
      <c r="I1451" s="241"/>
      <c r="J1451" s="241"/>
      <c r="K1451" s="6"/>
      <c r="L1451" s="6" t="s">
        <v>3260</v>
      </c>
      <c r="M1451" s="6"/>
    </row>
    <row r="1452" spans="1:13" s="40" customFormat="1" ht="28.5" customHeight="1">
      <c r="A1452" s="97">
        <v>115</v>
      </c>
      <c r="B1452" s="6"/>
      <c r="C1452" s="6" t="s">
        <v>3261</v>
      </c>
      <c r="D1452" s="6" t="s">
        <v>3262</v>
      </c>
      <c r="E1452" s="6" t="s">
        <v>3263</v>
      </c>
      <c r="F1452" s="6" t="s">
        <v>3264</v>
      </c>
      <c r="G1452" s="6" t="s">
        <v>3265</v>
      </c>
      <c r="H1452" s="246">
        <v>2000000</v>
      </c>
      <c r="I1452" s="241"/>
      <c r="J1452" s="241"/>
      <c r="K1452" s="6"/>
      <c r="L1452" s="6" t="s">
        <v>3266</v>
      </c>
      <c r="M1452" s="6"/>
    </row>
    <row r="1453" spans="1:13" s="40" customFormat="1" ht="23.25" customHeight="1">
      <c r="A1453" s="97">
        <v>116</v>
      </c>
      <c r="B1453" s="6"/>
      <c r="C1453" s="6" t="s">
        <v>3267</v>
      </c>
      <c r="D1453" s="6" t="s">
        <v>3268</v>
      </c>
      <c r="E1453" s="6" t="s">
        <v>3269</v>
      </c>
      <c r="F1453" s="6" t="s">
        <v>3270</v>
      </c>
      <c r="G1453" s="6" t="s">
        <v>3271</v>
      </c>
      <c r="H1453" s="246">
        <v>243750000</v>
      </c>
      <c r="I1453" s="241"/>
      <c r="J1453" s="241"/>
      <c r="K1453" s="103">
        <v>42678</v>
      </c>
      <c r="L1453" s="6" t="s">
        <v>3272</v>
      </c>
      <c r="M1453" s="6"/>
    </row>
    <row r="1454" spans="1:13" s="40" customFormat="1" ht="23.25" customHeight="1">
      <c r="A1454" s="97">
        <v>117</v>
      </c>
      <c r="B1454" s="6"/>
      <c r="C1454" s="6" t="s">
        <v>3267</v>
      </c>
      <c r="D1454" s="6" t="s">
        <v>3268</v>
      </c>
      <c r="E1454" s="6" t="s">
        <v>3273</v>
      </c>
      <c r="F1454" s="6" t="s">
        <v>3270</v>
      </c>
      <c r="G1454" s="6" t="s">
        <v>3061</v>
      </c>
      <c r="H1454" s="246">
        <v>12187000</v>
      </c>
      <c r="I1454" s="241"/>
      <c r="J1454" s="241"/>
      <c r="K1454" s="103">
        <v>42678</v>
      </c>
      <c r="L1454" s="6" t="s">
        <v>3274</v>
      </c>
      <c r="M1454" s="6"/>
    </row>
    <row r="1455" spans="1:13" s="40" customFormat="1" ht="23.25" customHeight="1">
      <c r="A1455" s="97">
        <v>118</v>
      </c>
      <c r="B1455" s="6"/>
      <c r="C1455" s="6" t="s">
        <v>2814</v>
      </c>
      <c r="D1455" s="6" t="s">
        <v>3204</v>
      </c>
      <c r="E1455" s="6" t="s">
        <v>3275</v>
      </c>
      <c r="F1455" s="6" t="s">
        <v>3276</v>
      </c>
      <c r="G1455" s="6" t="s">
        <v>3277</v>
      </c>
      <c r="H1455" s="246">
        <v>2291158783</v>
      </c>
      <c r="I1455" s="241"/>
      <c r="J1455" s="241"/>
      <c r="K1455" s="103">
        <v>42593</v>
      </c>
      <c r="L1455" s="6" t="s">
        <v>3278</v>
      </c>
      <c r="M1455" s="6"/>
    </row>
    <row r="1456" spans="1:13" s="40" customFormat="1" ht="23.25" customHeight="1">
      <c r="A1456" s="97">
        <v>119</v>
      </c>
      <c r="B1456" s="6"/>
      <c r="C1456" s="6" t="s">
        <v>3279</v>
      </c>
      <c r="D1456" s="6" t="s">
        <v>3280</v>
      </c>
      <c r="E1456" s="6" t="s">
        <v>3281</v>
      </c>
      <c r="F1456" s="6" t="s">
        <v>3282</v>
      </c>
      <c r="G1456" s="6" t="s">
        <v>3061</v>
      </c>
      <c r="H1456" s="246">
        <v>10000000</v>
      </c>
      <c r="I1456" s="241"/>
      <c r="J1456" s="241"/>
      <c r="K1456" s="6" t="s">
        <v>3283</v>
      </c>
      <c r="L1456" s="6" t="s">
        <v>3284</v>
      </c>
      <c r="M1456" s="6"/>
    </row>
    <row r="1457" spans="1:13" s="40" customFormat="1" ht="23.25" customHeight="1">
      <c r="A1457" s="97">
        <v>120</v>
      </c>
      <c r="B1457" s="6"/>
      <c r="C1457" s="6" t="s">
        <v>3285</v>
      </c>
      <c r="D1457" s="6" t="s">
        <v>3286</v>
      </c>
      <c r="E1457" s="6" t="s">
        <v>3287</v>
      </c>
      <c r="F1457" s="6" t="s">
        <v>3288</v>
      </c>
      <c r="G1457" s="6" t="s">
        <v>3289</v>
      </c>
      <c r="H1457" s="246">
        <v>980000</v>
      </c>
      <c r="I1457" s="241"/>
      <c r="J1457" s="241"/>
      <c r="K1457" s="6" t="s">
        <v>214</v>
      </c>
      <c r="L1457" s="6" t="s">
        <v>3290</v>
      </c>
      <c r="M1457" s="6"/>
    </row>
    <row r="1458" spans="1:13" s="40" customFormat="1" ht="23.25" customHeight="1">
      <c r="A1458" s="97">
        <v>121</v>
      </c>
      <c r="B1458" s="6"/>
      <c r="C1458" s="6" t="s">
        <v>3291</v>
      </c>
      <c r="D1458" s="6" t="s">
        <v>3292</v>
      </c>
      <c r="E1458" s="6" t="s">
        <v>3293</v>
      </c>
      <c r="F1458" s="6" t="s">
        <v>3294</v>
      </c>
      <c r="G1458" s="6" t="s">
        <v>3295</v>
      </c>
      <c r="H1458" s="246">
        <f>50000+9752000+280000</f>
        <v>10082000</v>
      </c>
      <c r="I1458" s="241"/>
      <c r="J1458" s="241"/>
      <c r="K1458" s="6" t="s">
        <v>3296</v>
      </c>
      <c r="L1458" s="6" t="s">
        <v>3297</v>
      </c>
      <c r="M1458" s="6"/>
    </row>
    <row r="1459" spans="1:13" s="40" customFormat="1" ht="23.25" customHeight="1">
      <c r="A1459" s="97">
        <v>122</v>
      </c>
      <c r="B1459" s="6"/>
      <c r="C1459" s="6" t="s">
        <v>3298</v>
      </c>
      <c r="D1459" s="6" t="s">
        <v>3299</v>
      </c>
      <c r="E1459" s="6" t="s">
        <v>3300</v>
      </c>
      <c r="F1459" s="6" t="s">
        <v>3301</v>
      </c>
      <c r="G1459" s="6" t="s">
        <v>3302</v>
      </c>
      <c r="H1459" s="246">
        <v>11948000</v>
      </c>
      <c r="I1459" s="241"/>
      <c r="J1459" s="241"/>
      <c r="K1459" s="6" t="s">
        <v>3303</v>
      </c>
      <c r="L1459" s="6" t="s">
        <v>3304</v>
      </c>
      <c r="M1459" s="6"/>
    </row>
    <row r="1460" spans="1:13" s="40" customFormat="1" ht="23.25" customHeight="1">
      <c r="A1460" s="97">
        <v>123</v>
      </c>
      <c r="B1460" s="6"/>
      <c r="C1460" s="6" t="s">
        <v>3305</v>
      </c>
      <c r="D1460" s="6" t="s">
        <v>3268</v>
      </c>
      <c r="E1460" s="6" t="s">
        <v>3306</v>
      </c>
      <c r="F1460" s="6" t="s">
        <v>3307</v>
      </c>
      <c r="G1460" s="6" t="s">
        <v>2874</v>
      </c>
      <c r="H1460" s="246">
        <v>4950000</v>
      </c>
      <c r="I1460" s="241"/>
      <c r="J1460" s="241"/>
      <c r="K1460" s="103">
        <v>42950</v>
      </c>
      <c r="L1460" s="6" t="s">
        <v>3308</v>
      </c>
      <c r="M1460" s="6"/>
    </row>
    <row r="1461" spans="1:13" s="40" customFormat="1" ht="23.25" customHeight="1">
      <c r="A1461" s="97">
        <v>124</v>
      </c>
      <c r="B1461" s="6"/>
      <c r="C1461" s="6" t="s">
        <v>3309</v>
      </c>
      <c r="D1461" s="6" t="s">
        <v>3310</v>
      </c>
      <c r="E1461" s="6" t="s">
        <v>3311</v>
      </c>
      <c r="F1461" s="6" t="s">
        <v>3312</v>
      </c>
      <c r="G1461" s="6" t="s">
        <v>3295</v>
      </c>
      <c r="H1461" s="246">
        <v>500000</v>
      </c>
      <c r="I1461" s="241"/>
      <c r="J1461" s="241"/>
      <c r="K1461" s="6" t="s">
        <v>3313</v>
      </c>
      <c r="L1461" s="6" t="s">
        <v>3314</v>
      </c>
      <c r="M1461" s="6"/>
    </row>
    <row r="1462" spans="1:13" s="40" customFormat="1" ht="23.25" customHeight="1">
      <c r="A1462" s="97">
        <v>125</v>
      </c>
      <c r="B1462" s="6"/>
      <c r="C1462" s="6" t="s">
        <v>3315</v>
      </c>
      <c r="D1462" s="6" t="s">
        <v>3299</v>
      </c>
      <c r="E1462" s="6" t="s">
        <v>3316</v>
      </c>
      <c r="F1462" s="6" t="s">
        <v>3317</v>
      </c>
      <c r="G1462" s="6" t="s">
        <v>3318</v>
      </c>
      <c r="H1462" s="246">
        <v>5000000</v>
      </c>
      <c r="I1462" s="241"/>
      <c r="J1462" s="241"/>
      <c r="K1462" s="6" t="s">
        <v>3319</v>
      </c>
      <c r="L1462" s="6" t="s">
        <v>3320</v>
      </c>
      <c r="M1462" s="6"/>
    </row>
    <row r="1463" spans="1:13" s="40" customFormat="1" ht="23.25" customHeight="1">
      <c r="A1463" s="97">
        <v>126</v>
      </c>
      <c r="B1463" s="6"/>
      <c r="C1463" s="6" t="s">
        <v>3321</v>
      </c>
      <c r="D1463" s="6" t="s">
        <v>3299</v>
      </c>
      <c r="E1463" s="6" t="s">
        <v>3322</v>
      </c>
      <c r="F1463" s="6" t="s">
        <v>3323</v>
      </c>
      <c r="G1463" s="6" t="s">
        <v>3324</v>
      </c>
      <c r="H1463" s="246">
        <v>24000000</v>
      </c>
      <c r="I1463" s="241"/>
      <c r="J1463" s="241"/>
      <c r="K1463" s="6" t="s">
        <v>3319</v>
      </c>
      <c r="L1463" s="6" t="s">
        <v>3325</v>
      </c>
      <c r="M1463" s="6"/>
    </row>
    <row r="1464" spans="1:13" s="40" customFormat="1" ht="23.25" customHeight="1">
      <c r="A1464" s="97">
        <v>127</v>
      </c>
      <c r="B1464" s="6"/>
      <c r="C1464" s="6" t="s">
        <v>3097</v>
      </c>
      <c r="D1464" s="6" t="s">
        <v>3326</v>
      </c>
      <c r="E1464" s="6" t="s">
        <v>3327</v>
      </c>
      <c r="F1464" s="6" t="s">
        <v>3328</v>
      </c>
      <c r="G1464" s="6" t="s">
        <v>3329</v>
      </c>
      <c r="H1464" s="244" t="s">
        <v>3330</v>
      </c>
      <c r="I1464" s="241"/>
      <c r="J1464" s="241"/>
      <c r="K1464" s="6" t="s">
        <v>3331</v>
      </c>
      <c r="L1464" s="6" t="s">
        <v>3332</v>
      </c>
      <c r="M1464" s="6"/>
    </row>
    <row r="1465" spans="1:13" s="40" customFormat="1" ht="23.25" customHeight="1">
      <c r="A1465" s="97">
        <v>128</v>
      </c>
      <c r="B1465" s="6"/>
      <c r="C1465" s="6" t="s">
        <v>3333</v>
      </c>
      <c r="D1465" s="6" t="s">
        <v>3204</v>
      </c>
      <c r="E1465" s="6" t="s">
        <v>3334</v>
      </c>
      <c r="F1465" s="6" t="s">
        <v>3335</v>
      </c>
      <c r="G1465" s="6" t="s">
        <v>3329</v>
      </c>
      <c r="H1465" s="244" t="s">
        <v>3336</v>
      </c>
      <c r="I1465" s="241"/>
      <c r="J1465" s="241"/>
      <c r="K1465" s="6" t="s">
        <v>3337</v>
      </c>
      <c r="L1465" s="6" t="s">
        <v>3338</v>
      </c>
      <c r="M1465" s="6"/>
    </row>
    <row r="1466" spans="1:13" s="40" customFormat="1" ht="23.25" customHeight="1">
      <c r="A1466" s="97">
        <v>129</v>
      </c>
      <c r="B1466" s="6"/>
      <c r="C1466" s="6" t="s">
        <v>3339</v>
      </c>
      <c r="D1466" s="6" t="s">
        <v>3340</v>
      </c>
      <c r="E1466" s="6" t="s">
        <v>3341</v>
      </c>
      <c r="F1466" s="6" t="s">
        <v>3342</v>
      </c>
      <c r="G1466" s="6" t="s">
        <v>3343</v>
      </c>
      <c r="H1466" s="244" t="s">
        <v>3344</v>
      </c>
      <c r="I1466" s="241"/>
      <c r="J1466" s="241"/>
      <c r="K1466" s="6" t="s">
        <v>3345</v>
      </c>
      <c r="L1466" s="6" t="s">
        <v>3346</v>
      </c>
      <c r="M1466" s="6"/>
    </row>
    <row r="1467" spans="1:13" s="40" customFormat="1" ht="23.25" customHeight="1">
      <c r="A1467" s="97">
        <v>130</v>
      </c>
      <c r="B1467" s="6"/>
      <c r="C1467" s="6" t="s">
        <v>3347</v>
      </c>
      <c r="D1467" s="6" t="s">
        <v>3348</v>
      </c>
      <c r="E1467" s="6" t="s">
        <v>3349</v>
      </c>
      <c r="F1467" s="6" t="s">
        <v>3350</v>
      </c>
      <c r="G1467" s="6" t="s">
        <v>3289</v>
      </c>
      <c r="H1467" s="244" t="s">
        <v>3351</v>
      </c>
      <c r="I1467" s="241"/>
      <c r="J1467" s="241"/>
      <c r="K1467" s="6" t="s">
        <v>3352</v>
      </c>
      <c r="L1467" s="6" t="s">
        <v>3353</v>
      </c>
      <c r="M1467" s="6"/>
    </row>
    <row r="1468" spans="1:13" s="40" customFormat="1" ht="23.25" customHeight="1">
      <c r="A1468" s="97">
        <v>131</v>
      </c>
      <c r="B1468" s="6"/>
      <c r="C1468" s="6" t="s">
        <v>3354</v>
      </c>
      <c r="D1468" s="6"/>
      <c r="E1468" s="6" t="s">
        <v>3355</v>
      </c>
      <c r="F1468" s="6" t="s">
        <v>3356</v>
      </c>
      <c r="G1468" s="6" t="s">
        <v>3329</v>
      </c>
      <c r="H1468" s="244" t="s">
        <v>3357</v>
      </c>
      <c r="I1468" s="241"/>
      <c r="J1468" s="241"/>
      <c r="K1468" s="6" t="s">
        <v>3345</v>
      </c>
      <c r="L1468" s="6" t="s">
        <v>3358</v>
      </c>
      <c r="M1468" s="6"/>
    </row>
    <row r="1469" spans="1:13" s="40" customFormat="1" ht="23.25" customHeight="1">
      <c r="A1469" s="97">
        <v>132</v>
      </c>
      <c r="B1469" s="6"/>
      <c r="C1469" s="6" t="s">
        <v>3359</v>
      </c>
      <c r="D1469" s="6" t="s">
        <v>3360</v>
      </c>
      <c r="E1469" s="6" t="s">
        <v>3361</v>
      </c>
      <c r="F1469" s="6" t="s">
        <v>3362</v>
      </c>
      <c r="G1469" s="6" t="s">
        <v>2874</v>
      </c>
      <c r="H1469" s="246">
        <v>200000</v>
      </c>
      <c r="I1469" s="241"/>
      <c r="J1469" s="241"/>
      <c r="K1469" s="6" t="s">
        <v>3352</v>
      </c>
      <c r="L1469" s="6" t="s">
        <v>3363</v>
      </c>
      <c r="M1469" s="6"/>
    </row>
    <row r="1470" spans="1:13" s="40" customFormat="1" ht="23.25" customHeight="1">
      <c r="A1470" s="97">
        <v>133</v>
      </c>
      <c r="B1470" s="6"/>
      <c r="C1470" s="6" t="s">
        <v>3364</v>
      </c>
      <c r="D1470" s="6" t="s">
        <v>3365</v>
      </c>
      <c r="E1470" s="6" t="s">
        <v>3366</v>
      </c>
      <c r="F1470" s="6" t="s">
        <v>3367</v>
      </c>
      <c r="G1470" s="6" t="s">
        <v>2874</v>
      </c>
      <c r="H1470" s="246">
        <v>200000</v>
      </c>
      <c r="I1470" s="241"/>
      <c r="J1470" s="241"/>
      <c r="K1470" s="6"/>
      <c r="L1470" s="6" t="s">
        <v>3368</v>
      </c>
      <c r="M1470" s="6"/>
    </row>
    <row r="1471" spans="1:13" s="40" customFormat="1" ht="23.25" customHeight="1">
      <c r="A1471" s="97">
        <v>134</v>
      </c>
      <c r="B1471" s="6"/>
      <c r="C1471" s="6" t="s">
        <v>3369</v>
      </c>
      <c r="D1471" s="6" t="s">
        <v>3370</v>
      </c>
      <c r="E1471" s="6" t="s">
        <v>3371</v>
      </c>
      <c r="F1471" s="6" t="s">
        <v>3372</v>
      </c>
      <c r="G1471" s="6" t="s">
        <v>3295</v>
      </c>
      <c r="H1471" s="246">
        <v>11724000</v>
      </c>
      <c r="I1471" s="241"/>
      <c r="J1471" s="241"/>
      <c r="K1471" s="103">
        <v>42983</v>
      </c>
      <c r="L1471" s="6" t="s">
        <v>3373</v>
      </c>
      <c r="M1471" s="6"/>
    </row>
    <row r="1472" spans="1:13" s="40" customFormat="1" ht="23.25" customHeight="1">
      <c r="A1472" s="97">
        <v>135</v>
      </c>
      <c r="B1472" s="6"/>
      <c r="C1472" s="6" t="s">
        <v>3374</v>
      </c>
      <c r="D1472" s="6" t="s">
        <v>3375</v>
      </c>
      <c r="E1472" s="6" t="s">
        <v>3376</v>
      </c>
      <c r="F1472" s="6" t="s">
        <v>3377</v>
      </c>
      <c r="G1472" s="6" t="s">
        <v>3318</v>
      </c>
      <c r="H1472" s="246">
        <v>5000000</v>
      </c>
      <c r="I1472" s="241"/>
      <c r="J1472" s="241"/>
      <c r="K1472" s="6"/>
      <c r="L1472" s="6" t="s">
        <v>3378</v>
      </c>
      <c r="M1472" s="6"/>
    </row>
    <row r="1473" spans="1:13" s="40" customFormat="1" ht="23.25" customHeight="1">
      <c r="A1473" s="97">
        <v>136</v>
      </c>
      <c r="B1473" s="6"/>
      <c r="C1473" s="6" t="s">
        <v>3161</v>
      </c>
      <c r="D1473" s="6" t="s">
        <v>3379</v>
      </c>
      <c r="E1473" s="6" t="s">
        <v>3380</v>
      </c>
      <c r="F1473" s="6" t="s">
        <v>3381</v>
      </c>
      <c r="G1473" s="6" t="s">
        <v>2874</v>
      </c>
      <c r="H1473" s="246">
        <v>4081791</v>
      </c>
      <c r="I1473" s="241"/>
      <c r="J1473" s="241"/>
      <c r="K1473" s="6" t="s">
        <v>3382</v>
      </c>
      <c r="L1473" s="6" t="s">
        <v>3383</v>
      </c>
      <c r="M1473" s="6"/>
    </row>
    <row r="1474" spans="1:13" s="3" customFormat="1" ht="25.5">
      <c r="A1474" s="265">
        <v>7</v>
      </c>
      <c r="B1474" s="30" t="s">
        <v>25</v>
      </c>
      <c r="C1474" s="33"/>
      <c r="D1474" s="33"/>
      <c r="E1474" s="33"/>
      <c r="F1474" s="33"/>
      <c r="G1474" s="33"/>
      <c r="H1474" s="266">
        <f>+SUM(H1475:H1642)</f>
        <v>9608802</v>
      </c>
      <c r="I1474" s="266">
        <f>+SUM(I1475:I1642)</f>
        <v>0</v>
      </c>
      <c r="J1474" s="266">
        <f>+SUM(J1475:J1642)</f>
        <v>35857</v>
      </c>
      <c r="K1474" s="33"/>
      <c r="L1474" s="33"/>
      <c r="M1474" s="33"/>
    </row>
    <row r="1475" spans="1:13" s="106" customFormat="1" ht="39.75" customHeight="1">
      <c r="A1475" s="151">
        <v>1</v>
      </c>
      <c r="B1475" s="82"/>
      <c r="C1475" s="104" t="s">
        <v>3384</v>
      </c>
      <c r="D1475" s="104" t="s">
        <v>3385</v>
      </c>
      <c r="E1475" s="104" t="s">
        <v>3386</v>
      </c>
      <c r="F1475" s="105" t="s">
        <v>3387</v>
      </c>
      <c r="G1475" s="104" t="s">
        <v>3388</v>
      </c>
      <c r="H1475" s="298">
        <v>5000</v>
      </c>
      <c r="I1475" s="299"/>
      <c r="J1475" s="299"/>
      <c r="K1475" s="82" t="s">
        <v>974</v>
      </c>
      <c r="L1475" s="105" t="s">
        <v>3389</v>
      </c>
      <c r="M1475" s="82"/>
    </row>
    <row r="1476" spans="1:13" s="106" customFormat="1" ht="39.75" customHeight="1">
      <c r="A1476" s="151">
        <v>2</v>
      </c>
      <c r="B1476" s="82"/>
      <c r="C1476" s="104" t="s">
        <v>3390</v>
      </c>
      <c r="D1476" s="104" t="s">
        <v>3385</v>
      </c>
      <c r="E1476" s="104" t="s">
        <v>3391</v>
      </c>
      <c r="F1476" s="105" t="s">
        <v>3392</v>
      </c>
      <c r="G1476" s="104" t="s">
        <v>3393</v>
      </c>
      <c r="H1476" s="298">
        <v>5150</v>
      </c>
      <c r="I1476" s="299"/>
      <c r="J1476" s="299"/>
      <c r="K1476" s="82" t="s">
        <v>974</v>
      </c>
      <c r="L1476" s="105" t="s">
        <v>3394</v>
      </c>
      <c r="M1476" s="82"/>
    </row>
    <row r="1477" spans="1:13" s="106" customFormat="1" ht="39.75" customHeight="1">
      <c r="A1477" s="151">
        <v>3</v>
      </c>
      <c r="B1477" s="82"/>
      <c r="C1477" s="104" t="s">
        <v>3395</v>
      </c>
      <c r="D1477" s="104" t="s">
        <v>3396</v>
      </c>
      <c r="E1477" s="104" t="s">
        <v>3397</v>
      </c>
      <c r="F1477" s="105" t="s">
        <v>3398</v>
      </c>
      <c r="G1477" s="104" t="s">
        <v>3399</v>
      </c>
      <c r="H1477" s="298">
        <v>4490</v>
      </c>
      <c r="I1477" s="299"/>
      <c r="J1477" s="299"/>
      <c r="K1477" s="82" t="s">
        <v>974</v>
      </c>
      <c r="L1477" s="105" t="s">
        <v>3400</v>
      </c>
      <c r="M1477" s="82"/>
    </row>
    <row r="1478" spans="1:13" s="106" customFormat="1" ht="39.75" customHeight="1">
      <c r="A1478" s="235">
        <v>4</v>
      </c>
      <c r="B1478" s="82"/>
      <c r="C1478" s="104" t="s">
        <v>3401</v>
      </c>
      <c r="D1478" s="104" t="s">
        <v>3396</v>
      </c>
      <c r="E1478" s="104" t="s">
        <v>3402</v>
      </c>
      <c r="F1478" s="105" t="s">
        <v>3403</v>
      </c>
      <c r="G1478" s="104" t="s">
        <v>3404</v>
      </c>
      <c r="H1478" s="298">
        <v>5200</v>
      </c>
      <c r="I1478" s="299"/>
      <c r="J1478" s="299"/>
      <c r="K1478" s="196" t="s">
        <v>974</v>
      </c>
      <c r="L1478" s="197" t="s">
        <v>3405</v>
      </c>
      <c r="M1478" s="82"/>
    </row>
    <row r="1479" spans="1:13" s="106" customFormat="1" ht="39.75" customHeight="1">
      <c r="A1479" s="235"/>
      <c r="B1479" s="82"/>
      <c r="C1479" s="104" t="s">
        <v>3406</v>
      </c>
      <c r="D1479" s="104" t="s">
        <v>3407</v>
      </c>
      <c r="E1479" s="104" t="s">
        <v>3402</v>
      </c>
      <c r="F1479" s="105" t="s">
        <v>3403</v>
      </c>
      <c r="G1479" s="104" t="s">
        <v>3408</v>
      </c>
      <c r="H1479" s="298">
        <v>3700</v>
      </c>
      <c r="I1479" s="299"/>
      <c r="J1479" s="299"/>
      <c r="K1479" s="196"/>
      <c r="L1479" s="197"/>
      <c r="M1479" s="82"/>
    </row>
    <row r="1480" spans="1:13" s="106" customFormat="1" ht="39.75" customHeight="1">
      <c r="A1480" s="151">
        <v>5</v>
      </c>
      <c r="B1480" s="82"/>
      <c r="C1480" s="104" t="s">
        <v>3409</v>
      </c>
      <c r="D1480" s="104" t="s">
        <v>3410</v>
      </c>
      <c r="E1480" s="104" t="s">
        <v>3411</v>
      </c>
      <c r="F1480" s="105" t="s">
        <v>3412</v>
      </c>
      <c r="G1480" s="104" t="s">
        <v>3413</v>
      </c>
      <c r="H1480" s="298">
        <v>4528</v>
      </c>
      <c r="I1480" s="299"/>
      <c r="J1480" s="299"/>
      <c r="K1480" s="82" t="s">
        <v>974</v>
      </c>
      <c r="L1480" s="105" t="s">
        <v>3414</v>
      </c>
      <c r="M1480" s="82"/>
    </row>
    <row r="1481" spans="1:13" s="106" customFormat="1" ht="39.75" customHeight="1">
      <c r="A1481" s="151">
        <v>6</v>
      </c>
      <c r="B1481" s="82"/>
      <c r="C1481" s="107" t="s">
        <v>3415</v>
      </c>
      <c r="D1481" s="104" t="s">
        <v>3416</v>
      </c>
      <c r="E1481" s="108" t="s">
        <v>3417</v>
      </c>
      <c r="F1481" s="109" t="s">
        <v>3418</v>
      </c>
      <c r="G1481" s="104" t="s">
        <v>3419</v>
      </c>
      <c r="H1481" s="298">
        <v>9500</v>
      </c>
      <c r="I1481" s="299"/>
      <c r="J1481" s="299"/>
      <c r="K1481" s="82" t="s">
        <v>3420</v>
      </c>
      <c r="L1481" s="105" t="s">
        <v>3421</v>
      </c>
      <c r="M1481" s="82"/>
    </row>
    <row r="1482" spans="1:13" s="106" customFormat="1" ht="39.75" customHeight="1">
      <c r="A1482" s="151">
        <v>7</v>
      </c>
      <c r="B1482" s="82"/>
      <c r="C1482" s="107" t="s">
        <v>3422</v>
      </c>
      <c r="D1482" s="104" t="s">
        <v>3423</v>
      </c>
      <c r="E1482" s="108" t="s">
        <v>3424</v>
      </c>
      <c r="F1482" s="109" t="s">
        <v>3425</v>
      </c>
      <c r="G1482" s="104" t="s">
        <v>3419</v>
      </c>
      <c r="H1482" s="298">
        <v>9500</v>
      </c>
      <c r="I1482" s="299"/>
      <c r="J1482" s="299"/>
      <c r="K1482" s="82" t="s">
        <v>3420</v>
      </c>
      <c r="L1482" s="105" t="s">
        <v>3426</v>
      </c>
      <c r="M1482" s="82"/>
    </row>
    <row r="1483" spans="1:13" s="106" customFormat="1" ht="39.75" customHeight="1">
      <c r="A1483" s="235">
        <v>8</v>
      </c>
      <c r="B1483" s="82"/>
      <c r="C1483" s="107" t="s">
        <v>3401</v>
      </c>
      <c r="D1483" s="104" t="s">
        <v>3427</v>
      </c>
      <c r="E1483" s="108" t="s">
        <v>3428</v>
      </c>
      <c r="F1483" s="109" t="s">
        <v>3429</v>
      </c>
      <c r="G1483" s="104" t="s">
        <v>3430</v>
      </c>
      <c r="H1483" s="298">
        <v>1127</v>
      </c>
      <c r="I1483" s="299"/>
      <c r="J1483" s="299"/>
      <c r="K1483" s="82" t="s">
        <v>3420</v>
      </c>
      <c r="L1483" s="105" t="s">
        <v>3431</v>
      </c>
      <c r="M1483" s="82"/>
    </row>
    <row r="1484" spans="1:13" s="106" customFormat="1" ht="39.75" customHeight="1">
      <c r="A1484" s="235"/>
      <c r="B1484" s="82"/>
      <c r="C1484" s="107" t="s">
        <v>3432</v>
      </c>
      <c r="D1484" s="104" t="s">
        <v>3433</v>
      </c>
      <c r="E1484" s="108" t="s">
        <v>3434</v>
      </c>
      <c r="F1484" s="109" t="s">
        <v>3435</v>
      </c>
      <c r="G1484" s="104" t="s">
        <v>3436</v>
      </c>
      <c r="H1484" s="298">
        <v>1000</v>
      </c>
      <c r="I1484" s="299"/>
      <c r="J1484" s="299"/>
      <c r="K1484" s="82" t="s">
        <v>3420</v>
      </c>
      <c r="L1484" s="105" t="s">
        <v>3437</v>
      </c>
      <c r="M1484" s="82"/>
    </row>
    <row r="1485" spans="1:13" s="106" customFormat="1" ht="39.75" customHeight="1">
      <c r="A1485" s="151">
        <v>9</v>
      </c>
      <c r="B1485" s="82"/>
      <c r="C1485" s="107" t="s">
        <v>3438</v>
      </c>
      <c r="D1485" s="104" t="s">
        <v>3439</v>
      </c>
      <c r="E1485" s="108" t="s">
        <v>3434</v>
      </c>
      <c r="F1485" s="109" t="s">
        <v>3435</v>
      </c>
      <c r="G1485" s="104" t="s">
        <v>3440</v>
      </c>
      <c r="H1485" s="298">
        <v>560</v>
      </c>
      <c r="I1485" s="299"/>
      <c r="J1485" s="299"/>
      <c r="K1485" s="82" t="s">
        <v>3420</v>
      </c>
      <c r="L1485" s="105" t="s">
        <v>3441</v>
      </c>
      <c r="M1485" s="82"/>
    </row>
    <row r="1486" spans="1:13" s="106" customFormat="1" ht="39.75" customHeight="1">
      <c r="A1486" s="151">
        <v>10</v>
      </c>
      <c r="B1486" s="82"/>
      <c r="C1486" s="107" t="s">
        <v>3442</v>
      </c>
      <c r="D1486" s="104" t="s">
        <v>3443</v>
      </c>
      <c r="E1486" s="108" t="s">
        <v>3444</v>
      </c>
      <c r="F1486" s="109" t="s">
        <v>3445</v>
      </c>
      <c r="G1486" s="104" t="s">
        <v>3289</v>
      </c>
      <c r="H1486" s="298">
        <v>7500</v>
      </c>
      <c r="I1486" s="299"/>
      <c r="J1486" s="299"/>
      <c r="K1486" s="82" t="s">
        <v>3446</v>
      </c>
      <c r="L1486" s="105" t="s">
        <v>3447</v>
      </c>
      <c r="M1486" s="82"/>
    </row>
    <row r="1487" spans="1:13" s="106" customFormat="1" ht="39.75" customHeight="1">
      <c r="A1487" s="151">
        <v>11</v>
      </c>
      <c r="B1487" s="82"/>
      <c r="C1487" s="107" t="s">
        <v>3448</v>
      </c>
      <c r="D1487" s="104" t="s">
        <v>3449</v>
      </c>
      <c r="E1487" s="105" t="s">
        <v>3450</v>
      </c>
      <c r="F1487" s="105" t="s">
        <v>3451</v>
      </c>
      <c r="G1487" s="104" t="s">
        <v>3452</v>
      </c>
      <c r="H1487" s="298">
        <f>400+400</f>
        <v>800</v>
      </c>
      <c r="I1487" s="299"/>
      <c r="J1487" s="299"/>
      <c r="K1487" s="82" t="s">
        <v>3420</v>
      </c>
      <c r="L1487" s="105" t="s">
        <v>3453</v>
      </c>
      <c r="M1487" s="82"/>
    </row>
    <row r="1488" spans="1:13" s="106" customFormat="1" ht="39.75" customHeight="1">
      <c r="A1488" s="151">
        <v>12</v>
      </c>
      <c r="B1488" s="82"/>
      <c r="C1488" s="107" t="s">
        <v>3454</v>
      </c>
      <c r="D1488" s="104" t="s">
        <v>3455</v>
      </c>
      <c r="E1488" s="108" t="s">
        <v>3456</v>
      </c>
      <c r="F1488" s="109" t="s">
        <v>3457</v>
      </c>
      <c r="G1488" s="104" t="s">
        <v>3458</v>
      </c>
      <c r="H1488" s="298">
        <v>795</v>
      </c>
      <c r="I1488" s="299"/>
      <c r="J1488" s="299"/>
      <c r="K1488" s="82" t="s">
        <v>3420</v>
      </c>
      <c r="L1488" s="105" t="s">
        <v>3459</v>
      </c>
      <c r="M1488" s="82"/>
    </row>
    <row r="1489" spans="1:13" s="106" customFormat="1" ht="39.75" customHeight="1">
      <c r="A1489" s="151">
        <v>13</v>
      </c>
      <c r="B1489" s="82"/>
      <c r="C1489" s="110" t="s">
        <v>3460</v>
      </c>
      <c r="D1489" s="104" t="s">
        <v>3461</v>
      </c>
      <c r="E1489" s="108" t="s">
        <v>3462</v>
      </c>
      <c r="F1489" s="108" t="s">
        <v>3463</v>
      </c>
      <c r="G1489" s="104" t="s">
        <v>3464</v>
      </c>
      <c r="H1489" s="298">
        <v>4580</v>
      </c>
      <c r="I1489" s="299"/>
      <c r="J1489" s="299"/>
      <c r="K1489" s="82" t="s">
        <v>3420</v>
      </c>
      <c r="L1489" s="105" t="s">
        <v>3465</v>
      </c>
      <c r="M1489" s="82"/>
    </row>
    <row r="1490" spans="1:13" s="106" customFormat="1" ht="39.75" customHeight="1">
      <c r="A1490" s="151">
        <v>14</v>
      </c>
      <c r="B1490" s="82"/>
      <c r="C1490" s="110" t="s">
        <v>3466</v>
      </c>
      <c r="D1490" s="104" t="s">
        <v>3467</v>
      </c>
      <c r="E1490" s="108" t="s">
        <v>3468</v>
      </c>
      <c r="F1490" s="108" t="s">
        <v>3469</v>
      </c>
      <c r="G1490" s="104" t="s">
        <v>3470</v>
      </c>
      <c r="H1490" s="298">
        <v>4683</v>
      </c>
      <c r="I1490" s="299"/>
      <c r="J1490" s="299"/>
      <c r="K1490" s="82" t="s">
        <v>3420</v>
      </c>
      <c r="L1490" s="105" t="s">
        <v>3471</v>
      </c>
      <c r="M1490" s="82"/>
    </row>
    <row r="1491" spans="1:13" s="106" customFormat="1" ht="39.75" customHeight="1">
      <c r="A1491" s="151">
        <v>15</v>
      </c>
      <c r="B1491" s="82"/>
      <c r="C1491" s="110" t="s">
        <v>3472</v>
      </c>
      <c r="D1491" s="104" t="s">
        <v>3473</v>
      </c>
      <c r="E1491" s="108" t="s">
        <v>3474</v>
      </c>
      <c r="F1491" s="108" t="s">
        <v>3475</v>
      </c>
      <c r="G1491" s="104" t="s">
        <v>3476</v>
      </c>
      <c r="H1491" s="298">
        <f>200+3000</f>
        <v>3200</v>
      </c>
      <c r="I1491" s="299"/>
      <c r="J1491" s="299"/>
      <c r="K1491" s="82" t="s">
        <v>3420</v>
      </c>
      <c r="L1491" s="105" t="s">
        <v>3477</v>
      </c>
      <c r="M1491" s="82"/>
    </row>
    <row r="1492" spans="1:13" s="106" customFormat="1" ht="39.75" customHeight="1">
      <c r="A1492" s="151">
        <v>16</v>
      </c>
      <c r="B1492" s="82"/>
      <c r="C1492" s="110" t="s">
        <v>3478</v>
      </c>
      <c r="D1492" s="104" t="s">
        <v>3473</v>
      </c>
      <c r="E1492" s="108" t="s">
        <v>3474</v>
      </c>
      <c r="F1492" s="108" t="s">
        <v>3479</v>
      </c>
      <c r="G1492" s="104" t="s">
        <v>3476</v>
      </c>
      <c r="H1492" s="298">
        <f>200+3000</f>
        <v>3200</v>
      </c>
      <c r="I1492" s="299"/>
      <c r="J1492" s="299"/>
      <c r="K1492" s="82" t="s">
        <v>3420</v>
      </c>
      <c r="L1492" s="105" t="s">
        <v>3480</v>
      </c>
      <c r="M1492" s="82"/>
    </row>
    <row r="1493" spans="1:13" s="106" customFormat="1" ht="39.75" customHeight="1">
      <c r="A1493" s="151">
        <v>17</v>
      </c>
      <c r="B1493" s="82"/>
      <c r="C1493" s="110" t="s">
        <v>3481</v>
      </c>
      <c r="D1493" s="104" t="s">
        <v>3482</v>
      </c>
      <c r="E1493" s="108" t="s">
        <v>3483</v>
      </c>
      <c r="F1493" s="108" t="s">
        <v>3484</v>
      </c>
      <c r="G1493" s="104" t="s">
        <v>3485</v>
      </c>
      <c r="H1493" s="298">
        <v>115400</v>
      </c>
      <c r="I1493" s="299"/>
      <c r="J1493" s="299"/>
      <c r="K1493" s="82" t="s">
        <v>3420</v>
      </c>
      <c r="L1493" s="105" t="s">
        <v>3486</v>
      </c>
      <c r="M1493" s="82"/>
    </row>
    <row r="1494" spans="1:13" s="106" customFormat="1" ht="39.75" customHeight="1">
      <c r="A1494" s="151">
        <v>18</v>
      </c>
      <c r="B1494" s="82"/>
      <c r="C1494" s="111" t="s">
        <v>3487</v>
      </c>
      <c r="D1494" s="300" t="s">
        <v>3488</v>
      </c>
      <c r="E1494" s="82" t="s">
        <v>3489</v>
      </c>
      <c r="F1494" s="112" t="s">
        <v>3490</v>
      </c>
      <c r="G1494" s="300" t="s">
        <v>3491</v>
      </c>
      <c r="H1494" s="298">
        <v>4136</v>
      </c>
      <c r="I1494" s="299"/>
      <c r="J1494" s="299"/>
      <c r="K1494" s="82" t="s">
        <v>3492</v>
      </c>
      <c r="L1494" s="301" t="s">
        <v>3493</v>
      </c>
      <c r="M1494" s="82"/>
    </row>
    <row r="1495" spans="1:13" s="106" customFormat="1" ht="39.75" customHeight="1">
      <c r="A1495" s="151">
        <v>19</v>
      </c>
      <c r="B1495" s="82"/>
      <c r="C1495" s="114" t="s">
        <v>3494</v>
      </c>
      <c r="D1495" s="300" t="s">
        <v>3495</v>
      </c>
      <c r="E1495" s="113" t="s">
        <v>3496</v>
      </c>
      <c r="F1495" s="302" t="s">
        <v>3497</v>
      </c>
      <c r="G1495" s="300" t="s">
        <v>3498</v>
      </c>
      <c r="H1495" s="298">
        <v>1990</v>
      </c>
      <c r="I1495" s="299"/>
      <c r="J1495" s="299"/>
      <c r="K1495" s="113" t="s">
        <v>3492</v>
      </c>
      <c r="L1495" s="303" t="s">
        <v>3499</v>
      </c>
      <c r="M1495" s="82"/>
    </row>
    <row r="1496" spans="1:13" s="106" customFormat="1" ht="39.75" customHeight="1">
      <c r="A1496" s="151">
        <v>20</v>
      </c>
      <c r="B1496" s="82"/>
      <c r="C1496" s="111" t="s">
        <v>3500</v>
      </c>
      <c r="D1496" s="300" t="s">
        <v>3501</v>
      </c>
      <c r="E1496" s="82" t="s">
        <v>3502</v>
      </c>
      <c r="F1496" s="112" t="s">
        <v>3503</v>
      </c>
      <c r="G1496" s="300" t="s">
        <v>3504</v>
      </c>
      <c r="H1496" s="298">
        <f>140+1000</f>
        <v>1140</v>
      </c>
      <c r="I1496" s="299"/>
      <c r="J1496" s="299"/>
      <c r="K1496" s="82" t="s">
        <v>3492</v>
      </c>
      <c r="L1496" s="301" t="s">
        <v>3505</v>
      </c>
      <c r="M1496" s="82"/>
    </row>
    <row r="1497" spans="1:13" s="106" customFormat="1" ht="39.75" customHeight="1">
      <c r="A1497" s="235">
        <v>21</v>
      </c>
      <c r="B1497" s="82"/>
      <c r="C1497" s="111" t="s">
        <v>3506</v>
      </c>
      <c r="D1497" s="300" t="s">
        <v>3507</v>
      </c>
      <c r="E1497" s="196" t="s">
        <v>3502</v>
      </c>
      <c r="F1497" s="198" t="s">
        <v>3508</v>
      </c>
      <c r="G1497" s="300" t="s">
        <v>3509</v>
      </c>
      <c r="H1497" s="298">
        <v>11800</v>
      </c>
      <c r="I1497" s="299"/>
      <c r="J1497" s="299"/>
      <c r="K1497" s="196" t="s">
        <v>3492</v>
      </c>
      <c r="L1497" s="304" t="s">
        <v>3510</v>
      </c>
      <c r="M1497" s="82"/>
    </row>
    <row r="1498" spans="1:13" s="106" customFormat="1" ht="39.75" customHeight="1">
      <c r="A1498" s="235"/>
      <c r="B1498" s="82"/>
      <c r="C1498" s="111" t="s">
        <v>3511</v>
      </c>
      <c r="D1498" s="300" t="s">
        <v>3512</v>
      </c>
      <c r="E1498" s="196"/>
      <c r="F1498" s="198"/>
      <c r="G1498" s="300" t="s">
        <v>3513</v>
      </c>
      <c r="H1498" s="298">
        <v>2970</v>
      </c>
      <c r="I1498" s="299"/>
      <c r="J1498" s="299"/>
      <c r="K1498" s="196"/>
      <c r="L1498" s="304"/>
      <c r="M1498" s="82"/>
    </row>
    <row r="1499" spans="1:13" s="106" customFormat="1" ht="39.75" customHeight="1">
      <c r="A1499" s="235">
        <v>22</v>
      </c>
      <c r="B1499" s="82"/>
      <c r="C1499" s="111" t="s">
        <v>3514</v>
      </c>
      <c r="D1499" s="300" t="s">
        <v>3507</v>
      </c>
      <c r="E1499" s="196" t="s">
        <v>3515</v>
      </c>
      <c r="F1499" s="198" t="s">
        <v>3516</v>
      </c>
      <c r="G1499" s="300" t="s">
        <v>3517</v>
      </c>
      <c r="H1499" s="298">
        <v>6270</v>
      </c>
      <c r="I1499" s="299"/>
      <c r="J1499" s="299"/>
      <c r="K1499" s="196" t="s">
        <v>3492</v>
      </c>
      <c r="L1499" s="305" t="s">
        <v>3518</v>
      </c>
      <c r="M1499" s="82"/>
    </row>
    <row r="1500" spans="1:13" s="106" customFormat="1" ht="39.75" customHeight="1">
      <c r="A1500" s="235"/>
      <c r="B1500" s="82"/>
      <c r="C1500" s="114" t="s">
        <v>3519</v>
      </c>
      <c r="D1500" s="300" t="s">
        <v>3507</v>
      </c>
      <c r="E1500" s="196"/>
      <c r="F1500" s="198"/>
      <c r="G1500" s="300" t="s">
        <v>3517</v>
      </c>
      <c r="H1500" s="298">
        <v>6270</v>
      </c>
      <c r="I1500" s="299"/>
      <c r="J1500" s="299"/>
      <c r="K1500" s="196"/>
      <c r="L1500" s="305"/>
      <c r="M1500" s="82"/>
    </row>
    <row r="1501" spans="1:13" s="106" customFormat="1" ht="39.75" customHeight="1">
      <c r="A1501" s="235">
        <v>23</v>
      </c>
      <c r="B1501" s="82"/>
      <c r="C1501" s="114" t="s">
        <v>3520</v>
      </c>
      <c r="D1501" s="300" t="s">
        <v>3521</v>
      </c>
      <c r="E1501" s="196" t="s">
        <v>3522</v>
      </c>
      <c r="F1501" s="305" t="s">
        <v>3523</v>
      </c>
      <c r="G1501" s="300" t="s">
        <v>3524</v>
      </c>
      <c r="H1501" s="298">
        <v>3240</v>
      </c>
      <c r="I1501" s="299"/>
      <c r="J1501" s="299"/>
      <c r="K1501" s="196" t="s">
        <v>3492</v>
      </c>
      <c r="L1501" s="305" t="s">
        <v>3525</v>
      </c>
      <c r="M1501" s="82"/>
    </row>
    <row r="1502" spans="1:13" s="106" customFormat="1" ht="39.75" customHeight="1">
      <c r="A1502" s="235"/>
      <c r="B1502" s="82"/>
      <c r="C1502" s="114" t="s">
        <v>3526</v>
      </c>
      <c r="D1502" s="300" t="s">
        <v>3521</v>
      </c>
      <c r="E1502" s="196"/>
      <c r="F1502" s="305"/>
      <c r="G1502" s="300" t="s">
        <v>3527</v>
      </c>
      <c r="H1502" s="298">
        <v>1700</v>
      </c>
      <c r="I1502" s="299"/>
      <c r="J1502" s="299"/>
      <c r="K1502" s="196"/>
      <c r="L1502" s="305"/>
      <c r="M1502" s="82"/>
    </row>
    <row r="1503" spans="1:13" s="106" customFormat="1" ht="39.75" customHeight="1">
      <c r="A1503" s="151">
        <v>24</v>
      </c>
      <c r="B1503" s="82"/>
      <c r="C1503" s="300" t="s">
        <v>3528</v>
      </c>
      <c r="D1503" s="300" t="s">
        <v>3385</v>
      </c>
      <c r="E1503" s="82" t="s">
        <v>3529</v>
      </c>
      <c r="F1503" s="82" t="s">
        <v>3530</v>
      </c>
      <c r="G1503" s="300" t="s">
        <v>3531</v>
      </c>
      <c r="H1503" s="298">
        <v>6807</v>
      </c>
      <c r="I1503" s="299"/>
      <c r="J1503" s="299"/>
      <c r="K1503" s="82" t="s">
        <v>3492</v>
      </c>
      <c r="L1503" s="82" t="s">
        <v>3532</v>
      </c>
      <c r="M1503" s="82"/>
    </row>
    <row r="1504" spans="1:13" s="341" customFormat="1" ht="39.75" customHeight="1">
      <c r="A1504" s="156">
        <v>25</v>
      </c>
      <c r="B1504" s="336"/>
      <c r="C1504" s="337" t="s">
        <v>3533</v>
      </c>
      <c r="D1504" s="337" t="s">
        <v>3534</v>
      </c>
      <c r="E1504" s="337" t="s">
        <v>3535</v>
      </c>
      <c r="F1504" s="338" t="s">
        <v>3536</v>
      </c>
      <c r="G1504" s="337" t="s">
        <v>3537</v>
      </c>
      <c r="H1504" s="339">
        <v>29091</v>
      </c>
      <c r="I1504" s="242"/>
      <c r="J1504" s="242"/>
      <c r="K1504" s="340">
        <v>42398</v>
      </c>
      <c r="L1504" s="338" t="s">
        <v>3538</v>
      </c>
      <c r="M1504" s="336"/>
    </row>
    <row r="1505" spans="1:13" s="106" customFormat="1" ht="39.75" customHeight="1">
      <c r="A1505" s="151">
        <v>26</v>
      </c>
      <c r="B1505" s="82"/>
      <c r="C1505" s="104" t="s">
        <v>1981</v>
      </c>
      <c r="D1505" s="104" t="s">
        <v>3539</v>
      </c>
      <c r="E1505" s="104" t="s">
        <v>3540</v>
      </c>
      <c r="F1505" s="105" t="s">
        <v>3541</v>
      </c>
      <c r="G1505" s="104" t="s">
        <v>3537</v>
      </c>
      <c r="H1505" s="306">
        <v>10350</v>
      </c>
      <c r="I1505" s="299"/>
      <c r="J1505" s="299"/>
      <c r="K1505" s="153" t="s">
        <v>3542</v>
      </c>
      <c r="L1505" s="105" t="s">
        <v>3543</v>
      </c>
      <c r="M1505" s="82"/>
    </row>
    <row r="1506" spans="1:13" s="106" customFormat="1" ht="39.75" customHeight="1">
      <c r="A1506" s="151">
        <v>27</v>
      </c>
      <c r="B1506" s="82"/>
      <c r="C1506" s="104" t="s">
        <v>3544</v>
      </c>
      <c r="D1506" s="300" t="s">
        <v>3385</v>
      </c>
      <c r="E1506" s="104" t="s">
        <v>3545</v>
      </c>
      <c r="F1506" s="105" t="s">
        <v>3546</v>
      </c>
      <c r="G1506" s="104" t="s">
        <v>3547</v>
      </c>
      <c r="H1506" s="306">
        <v>3200</v>
      </c>
      <c r="I1506" s="299"/>
      <c r="J1506" s="299"/>
      <c r="K1506" s="153" t="s">
        <v>3542</v>
      </c>
      <c r="L1506" s="105" t="s">
        <v>3548</v>
      </c>
      <c r="M1506" s="82"/>
    </row>
    <row r="1507" spans="1:13" s="106" customFormat="1" ht="39.75" customHeight="1">
      <c r="A1507" s="151">
        <v>28</v>
      </c>
      <c r="B1507" s="82"/>
      <c r="C1507" s="104" t="s">
        <v>3549</v>
      </c>
      <c r="D1507" s="104" t="s">
        <v>3550</v>
      </c>
      <c r="E1507" s="104" t="s">
        <v>3551</v>
      </c>
      <c r="F1507" s="105" t="s">
        <v>3552</v>
      </c>
      <c r="G1507" s="104" t="s">
        <v>3547</v>
      </c>
      <c r="H1507" s="306">
        <v>2177</v>
      </c>
      <c r="I1507" s="299"/>
      <c r="J1507" s="299"/>
      <c r="K1507" s="153" t="s">
        <v>1360</v>
      </c>
      <c r="L1507" s="105" t="s">
        <v>3553</v>
      </c>
      <c r="M1507" s="82"/>
    </row>
    <row r="1508" spans="1:13" s="106" customFormat="1" ht="39.75" customHeight="1">
      <c r="A1508" s="151">
        <v>29</v>
      </c>
      <c r="B1508" s="82"/>
      <c r="C1508" s="104" t="s">
        <v>580</v>
      </c>
      <c r="D1508" s="104" t="s">
        <v>3534</v>
      </c>
      <c r="E1508" s="104" t="s">
        <v>3554</v>
      </c>
      <c r="F1508" s="105" t="s">
        <v>3555</v>
      </c>
      <c r="G1508" s="104" t="s">
        <v>2690</v>
      </c>
      <c r="H1508" s="306">
        <v>8890</v>
      </c>
      <c r="I1508" s="299"/>
      <c r="J1508" s="299"/>
      <c r="K1508" s="153" t="s">
        <v>413</v>
      </c>
      <c r="L1508" s="105" t="s">
        <v>3556</v>
      </c>
      <c r="M1508" s="82"/>
    </row>
    <row r="1509" spans="1:13" s="106" customFormat="1" ht="39.75" customHeight="1">
      <c r="A1509" s="151">
        <v>30</v>
      </c>
      <c r="B1509" s="82"/>
      <c r="C1509" s="104" t="s">
        <v>3557</v>
      </c>
      <c r="D1509" s="104" t="s">
        <v>3558</v>
      </c>
      <c r="E1509" s="104" t="s">
        <v>3559</v>
      </c>
      <c r="F1509" s="105" t="s">
        <v>3560</v>
      </c>
      <c r="G1509" s="104" t="s">
        <v>3561</v>
      </c>
      <c r="H1509" s="306">
        <v>1857</v>
      </c>
      <c r="I1509" s="299"/>
      <c r="J1509" s="299"/>
      <c r="K1509" s="153" t="s">
        <v>3446</v>
      </c>
      <c r="L1509" s="105" t="s">
        <v>3562</v>
      </c>
      <c r="M1509" s="82"/>
    </row>
    <row r="1510" spans="1:13" s="106" customFormat="1" ht="39.75" customHeight="1">
      <c r="A1510" s="151">
        <v>31</v>
      </c>
      <c r="B1510" s="82"/>
      <c r="C1510" s="104" t="s">
        <v>3563</v>
      </c>
      <c r="D1510" s="104" t="s">
        <v>3564</v>
      </c>
      <c r="E1510" s="104" t="s">
        <v>3565</v>
      </c>
      <c r="F1510" s="105" t="s">
        <v>3566</v>
      </c>
      <c r="G1510" s="104" t="s">
        <v>3061</v>
      </c>
      <c r="H1510" s="306">
        <v>14022</v>
      </c>
      <c r="I1510" s="299"/>
      <c r="J1510" s="299"/>
      <c r="K1510" s="153" t="s">
        <v>3567</v>
      </c>
      <c r="L1510" s="105" t="s">
        <v>3568</v>
      </c>
      <c r="M1510" s="82"/>
    </row>
    <row r="1511" spans="1:13" s="106" customFormat="1" ht="39.75" customHeight="1">
      <c r="A1511" s="151">
        <v>32</v>
      </c>
      <c r="B1511" s="82"/>
      <c r="C1511" s="104" t="s">
        <v>3569</v>
      </c>
      <c r="D1511" s="104" t="s">
        <v>3570</v>
      </c>
      <c r="E1511" s="104" t="s">
        <v>3571</v>
      </c>
      <c r="F1511" s="105" t="s">
        <v>3572</v>
      </c>
      <c r="G1511" s="104" t="s">
        <v>3061</v>
      </c>
      <c r="H1511" s="306">
        <v>1200</v>
      </c>
      <c r="I1511" s="299"/>
      <c r="J1511" s="299"/>
      <c r="K1511" s="153" t="s">
        <v>3446</v>
      </c>
      <c r="L1511" s="105" t="s">
        <v>3573</v>
      </c>
      <c r="M1511" s="82"/>
    </row>
    <row r="1512" spans="1:13" s="106" customFormat="1" ht="39.75" customHeight="1">
      <c r="A1512" s="151">
        <v>33</v>
      </c>
      <c r="B1512" s="82"/>
      <c r="C1512" s="104" t="s">
        <v>3574</v>
      </c>
      <c r="D1512" s="104" t="s">
        <v>3575</v>
      </c>
      <c r="E1512" s="104" t="s">
        <v>3576</v>
      </c>
      <c r="F1512" s="105" t="s">
        <v>3577</v>
      </c>
      <c r="G1512" s="104" t="s">
        <v>3578</v>
      </c>
      <c r="H1512" s="306">
        <v>1515</v>
      </c>
      <c r="I1512" s="299"/>
      <c r="J1512" s="299"/>
      <c r="K1512" s="153" t="s">
        <v>3446</v>
      </c>
      <c r="L1512" s="105" t="s">
        <v>3579</v>
      </c>
      <c r="M1512" s="82"/>
    </row>
    <row r="1513" spans="1:13" s="106" customFormat="1" ht="39.75" customHeight="1">
      <c r="A1513" s="151">
        <v>34</v>
      </c>
      <c r="B1513" s="82"/>
      <c r="C1513" s="104" t="s">
        <v>3580</v>
      </c>
      <c r="D1513" s="104" t="s">
        <v>3581</v>
      </c>
      <c r="E1513" s="104" t="s">
        <v>3582</v>
      </c>
      <c r="F1513" s="105" t="s">
        <v>3583</v>
      </c>
      <c r="G1513" s="104" t="s">
        <v>3584</v>
      </c>
      <c r="H1513" s="306">
        <v>82820</v>
      </c>
      <c r="I1513" s="299"/>
      <c r="J1513" s="299"/>
      <c r="K1513" s="153" t="s">
        <v>3446</v>
      </c>
      <c r="L1513" s="105" t="s">
        <v>3585</v>
      </c>
      <c r="M1513" s="82"/>
    </row>
    <row r="1514" spans="1:13" s="106" customFormat="1" ht="39.75" customHeight="1">
      <c r="A1514" s="151">
        <v>35</v>
      </c>
      <c r="B1514" s="82"/>
      <c r="C1514" s="104" t="s">
        <v>3586</v>
      </c>
      <c r="D1514" s="104" t="s">
        <v>3587</v>
      </c>
      <c r="E1514" s="104" t="s">
        <v>3588</v>
      </c>
      <c r="F1514" s="105" t="s">
        <v>3589</v>
      </c>
      <c r="G1514" s="104" t="s">
        <v>3590</v>
      </c>
      <c r="H1514" s="306">
        <v>5160</v>
      </c>
      <c r="I1514" s="299"/>
      <c r="J1514" s="299"/>
      <c r="K1514" s="153" t="s">
        <v>3446</v>
      </c>
      <c r="L1514" s="105" t="s">
        <v>3591</v>
      </c>
      <c r="M1514" s="82"/>
    </row>
    <row r="1515" spans="1:13" s="341" customFormat="1" ht="39.75" customHeight="1">
      <c r="A1515" s="156">
        <v>36</v>
      </c>
      <c r="B1515" s="336"/>
      <c r="C1515" s="337" t="s">
        <v>3592</v>
      </c>
      <c r="D1515" s="337" t="s">
        <v>3593</v>
      </c>
      <c r="E1515" s="337" t="s">
        <v>3594</v>
      </c>
      <c r="F1515" s="338" t="s">
        <v>3595</v>
      </c>
      <c r="G1515" s="337" t="s">
        <v>3596</v>
      </c>
      <c r="H1515" s="339">
        <v>14120</v>
      </c>
      <c r="I1515" s="242"/>
      <c r="J1515" s="242"/>
      <c r="K1515" s="340" t="s">
        <v>3446</v>
      </c>
      <c r="L1515" s="338" t="s">
        <v>3597</v>
      </c>
      <c r="M1515" s="336"/>
    </row>
    <row r="1516" spans="1:13" ht="39.75" customHeight="1">
      <c r="A1516" s="151">
        <v>37</v>
      </c>
      <c r="B1516" s="4"/>
      <c r="C1516" s="19" t="s">
        <v>3598</v>
      </c>
      <c r="D1516" s="19" t="s">
        <v>3599</v>
      </c>
      <c r="E1516" s="19" t="s">
        <v>3600</v>
      </c>
      <c r="F1516" s="115" t="s">
        <v>3601</v>
      </c>
      <c r="G1516" s="19" t="s">
        <v>3602</v>
      </c>
      <c r="H1516" s="307">
        <v>2700</v>
      </c>
      <c r="I1516" s="308"/>
      <c r="J1516" s="308"/>
      <c r="K1516" s="116">
        <v>42440</v>
      </c>
      <c r="L1516" s="115" t="s">
        <v>3603</v>
      </c>
      <c r="M1516" s="4"/>
    </row>
    <row r="1517" spans="1:13" ht="39.75" customHeight="1">
      <c r="A1517" s="151">
        <v>38</v>
      </c>
      <c r="B1517" s="4"/>
      <c r="C1517" s="19" t="s">
        <v>3604</v>
      </c>
      <c r="D1517" s="19" t="s">
        <v>3605</v>
      </c>
      <c r="E1517" s="19" t="s">
        <v>3606</v>
      </c>
      <c r="F1517" s="115" t="s">
        <v>3607</v>
      </c>
      <c r="G1517" s="19" t="s">
        <v>3608</v>
      </c>
      <c r="H1517" s="307">
        <v>197527</v>
      </c>
      <c r="I1517" s="308"/>
      <c r="J1517" s="308"/>
      <c r="K1517" s="18" t="s">
        <v>3609</v>
      </c>
      <c r="L1517" s="115" t="s">
        <v>3610</v>
      </c>
      <c r="M1517" s="4"/>
    </row>
    <row r="1518" spans="1:13" ht="39.75" customHeight="1">
      <c r="A1518" s="151">
        <v>39</v>
      </c>
      <c r="B1518" s="4"/>
      <c r="C1518" s="19" t="s">
        <v>3611</v>
      </c>
      <c r="D1518" s="19" t="s">
        <v>3612</v>
      </c>
      <c r="E1518" s="19" t="s">
        <v>3613</v>
      </c>
      <c r="F1518" s="115" t="s">
        <v>3614</v>
      </c>
      <c r="G1518" s="19" t="s">
        <v>3615</v>
      </c>
      <c r="H1518" s="307">
        <v>62400</v>
      </c>
      <c r="I1518" s="308"/>
      <c r="J1518" s="308"/>
      <c r="K1518" s="18" t="s">
        <v>3616</v>
      </c>
      <c r="L1518" s="115" t="s">
        <v>3617</v>
      </c>
      <c r="M1518" s="4"/>
    </row>
    <row r="1519" spans="1:13" ht="39.75" customHeight="1">
      <c r="A1519" s="151">
        <v>40</v>
      </c>
      <c r="B1519" s="4"/>
      <c r="C1519" s="19" t="s">
        <v>3611</v>
      </c>
      <c r="D1519" s="19" t="s">
        <v>3612</v>
      </c>
      <c r="E1519" s="19" t="s">
        <v>3618</v>
      </c>
      <c r="F1519" s="115" t="s">
        <v>3619</v>
      </c>
      <c r="G1519" s="19" t="s">
        <v>3620</v>
      </c>
      <c r="H1519" s="307">
        <v>12676</v>
      </c>
      <c r="I1519" s="308"/>
      <c r="J1519" s="308"/>
      <c r="K1519" s="116">
        <v>42649</v>
      </c>
      <c r="L1519" s="115" t="s">
        <v>3621</v>
      </c>
      <c r="M1519" s="4"/>
    </row>
    <row r="1520" spans="1:13" ht="39.75" customHeight="1">
      <c r="A1520" s="151">
        <v>41</v>
      </c>
      <c r="B1520" s="4"/>
      <c r="C1520" s="19" t="s">
        <v>3622</v>
      </c>
      <c r="D1520" s="19" t="s">
        <v>3623</v>
      </c>
      <c r="E1520" s="19" t="s">
        <v>3624</v>
      </c>
      <c r="F1520" s="115" t="s">
        <v>3625</v>
      </c>
      <c r="G1520" s="19" t="s">
        <v>3626</v>
      </c>
      <c r="H1520" s="307"/>
      <c r="I1520" s="308"/>
      <c r="J1520" s="308">
        <v>10329</v>
      </c>
      <c r="K1520" s="18" t="s">
        <v>3627</v>
      </c>
      <c r="L1520" s="115" t="s">
        <v>3628</v>
      </c>
      <c r="M1520" s="4"/>
    </row>
    <row r="1521" spans="1:13" ht="39.75" customHeight="1">
      <c r="A1521" s="151">
        <v>42</v>
      </c>
      <c r="B1521" s="4"/>
      <c r="C1521" s="117" t="s">
        <v>3629</v>
      </c>
      <c r="D1521" s="118" t="s">
        <v>3630</v>
      </c>
      <c r="E1521" s="118" t="s">
        <v>3631</v>
      </c>
      <c r="F1521" s="119" t="s">
        <v>3632</v>
      </c>
      <c r="G1521" s="117" t="s">
        <v>3633</v>
      </c>
      <c r="H1521" s="307">
        <f>200+3000</f>
        <v>3200</v>
      </c>
      <c r="I1521" s="308"/>
      <c r="J1521" s="308"/>
      <c r="K1521" s="18" t="s">
        <v>3616</v>
      </c>
      <c r="L1521" s="119" t="s">
        <v>3634</v>
      </c>
      <c r="M1521" s="4"/>
    </row>
    <row r="1522" spans="1:13" ht="39.75" customHeight="1">
      <c r="A1522" s="151">
        <v>43</v>
      </c>
      <c r="B1522" s="4"/>
      <c r="C1522" s="118" t="s">
        <v>3635</v>
      </c>
      <c r="D1522" s="118" t="s">
        <v>3636</v>
      </c>
      <c r="E1522" s="118" t="s">
        <v>3637</v>
      </c>
      <c r="F1522" s="119" t="s">
        <v>3638</v>
      </c>
      <c r="G1522" s="118" t="s">
        <v>3639</v>
      </c>
      <c r="H1522" s="307"/>
      <c r="I1522" s="308"/>
      <c r="J1522" s="308">
        <v>2500</v>
      </c>
      <c r="K1522" s="18" t="s">
        <v>3640</v>
      </c>
      <c r="L1522" s="119" t="s">
        <v>3641</v>
      </c>
      <c r="M1522" s="4"/>
    </row>
    <row r="1523" spans="1:13" ht="39.75" customHeight="1">
      <c r="A1523" s="151">
        <v>44</v>
      </c>
      <c r="B1523" s="4"/>
      <c r="C1523" s="118" t="s">
        <v>3642</v>
      </c>
      <c r="D1523" s="118" t="s">
        <v>3643</v>
      </c>
      <c r="E1523" s="118" t="s">
        <v>3644</v>
      </c>
      <c r="F1523" s="119" t="s">
        <v>3645</v>
      </c>
      <c r="G1523" s="118" t="s">
        <v>3646</v>
      </c>
      <c r="H1523" s="307"/>
      <c r="I1523" s="308"/>
      <c r="J1523" s="308">
        <v>4400</v>
      </c>
      <c r="K1523" s="18" t="s">
        <v>3627</v>
      </c>
      <c r="L1523" s="119" t="s">
        <v>3647</v>
      </c>
      <c r="M1523" s="4"/>
    </row>
    <row r="1524" spans="1:13" ht="39.75" customHeight="1">
      <c r="A1524" s="151">
        <v>45</v>
      </c>
      <c r="B1524" s="4"/>
      <c r="C1524" s="120" t="s">
        <v>3648</v>
      </c>
      <c r="D1524" s="118" t="s">
        <v>3649</v>
      </c>
      <c r="E1524" s="118" t="s">
        <v>3650</v>
      </c>
      <c r="F1524" s="119" t="s">
        <v>3651</v>
      </c>
      <c r="G1524" s="120" t="s">
        <v>3652</v>
      </c>
      <c r="H1524" s="307">
        <v>400</v>
      </c>
      <c r="I1524" s="308"/>
      <c r="J1524" s="308"/>
      <c r="K1524" s="18" t="s">
        <v>3653</v>
      </c>
      <c r="L1524" s="119" t="s">
        <v>3654</v>
      </c>
      <c r="M1524" s="4"/>
    </row>
    <row r="1525" spans="1:13" ht="39.75" customHeight="1">
      <c r="A1525" s="151">
        <v>46</v>
      </c>
      <c r="B1525" s="4"/>
      <c r="C1525" s="120" t="s">
        <v>3655</v>
      </c>
      <c r="D1525" s="118" t="s">
        <v>3649</v>
      </c>
      <c r="E1525" s="118" t="s">
        <v>3650</v>
      </c>
      <c r="F1525" s="119" t="s">
        <v>3651</v>
      </c>
      <c r="G1525" s="120" t="s">
        <v>3656</v>
      </c>
      <c r="H1525" s="307">
        <v>5400</v>
      </c>
      <c r="I1525" s="308"/>
      <c r="J1525" s="308"/>
      <c r="K1525" s="18" t="s">
        <v>3653</v>
      </c>
      <c r="L1525" s="119" t="s">
        <v>3657</v>
      </c>
      <c r="M1525" s="4"/>
    </row>
    <row r="1526" spans="1:13" ht="39.75" customHeight="1">
      <c r="A1526" s="151">
        <v>47</v>
      </c>
      <c r="B1526" s="4"/>
      <c r="C1526" s="120" t="s">
        <v>3658</v>
      </c>
      <c r="D1526" s="118" t="s">
        <v>3659</v>
      </c>
      <c r="E1526" s="118" t="s">
        <v>3660</v>
      </c>
      <c r="F1526" s="119" t="s">
        <v>3661</v>
      </c>
      <c r="G1526" s="120" t="s">
        <v>3662</v>
      </c>
      <c r="H1526" s="307">
        <v>2232</v>
      </c>
      <c r="I1526" s="308"/>
      <c r="J1526" s="308"/>
      <c r="K1526" s="18" t="s">
        <v>3640</v>
      </c>
      <c r="L1526" s="119" t="s">
        <v>3663</v>
      </c>
      <c r="M1526" s="4"/>
    </row>
    <row r="1527" spans="1:13" ht="39.75" customHeight="1">
      <c r="A1527" s="151">
        <v>48</v>
      </c>
      <c r="B1527" s="4"/>
      <c r="C1527" s="121" t="s">
        <v>3664</v>
      </c>
      <c r="D1527" s="100" t="s">
        <v>3665</v>
      </c>
      <c r="E1527" s="100" t="s">
        <v>3666</v>
      </c>
      <c r="F1527" s="18" t="s">
        <v>3667</v>
      </c>
      <c r="G1527" s="121" t="s">
        <v>3668</v>
      </c>
      <c r="H1527" s="307">
        <v>49000</v>
      </c>
      <c r="I1527" s="308"/>
      <c r="J1527" s="308"/>
      <c r="K1527" s="116">
        <v>42558</v>
      </c>
      <c r="L1527" s="18" t="s">
        <v>3669</v>
      </c>
      <c r="M1527" s="4"/>
    </row>
    <row r="1528" spans="1:13" ht="39.75" customHeight="1">
      <c r="A1528" s="151">
        <v>49</v>
      </c>
      <c r="B1528" s="4"/>
      <c r="C1528" s="121" t="s">
        <v>3670</v>
      </c>
      <c r="D1528" s="100" t="s">
        <v>3671</v>
      </c>
      <c r="E1528" s="100" t="s">
        <v>3672</v>
      </c>
      <c r="F1528" s="18" t="s">
        <v>3673</v>
      </c>
      <c r="G1528" s="121" t="s">
        <v>3674</v>
      </c>
      <c r="H1528" s="307">
        <v>830</v>
      </c>
      <c r="I1528" s="308"/>
      <c r="J1528" s="308"/>
      <c r="K1528" s="116">
        <v>42376</v>
      </c>
      <c r="L1528" s="18" t="s">
        <v>3675</v>
      </c>
      <c r="M1528" s="4"/>
    </row>
    <row r="1529" spans="1:13" ht="37.5" customHeight="1">
      <c r="A1529" s="151">
        <v>50</v>
      </c>
      <c r="B1529" s="6"/>
      <c r="C1529" s="17" t="s">
        <v>3676</v>
      </c>
      <c r="D1529" s="17" t="s">
        <v>3677</v>
      </c>
      <c r="E1529" s="100" t="s">
        <v>3678</v>
      </c>
      <c r="F1529" s="100" t="s">
        <v>3679</v>
      </c>
      <c r="G1529" s="100" t="s">
        <v>3680</v>
      </c>
      <c r="H1529" s="309">
        <v>131750</v>
      </c>
      <c r="I1529" s="310"/>
      <c r="J1529" s="310"/>
      <c r="K1529" s="311">
        <v>42576</v>
      </c>
      <c r="L1529" s="17" t="s">
        <v>3681</v>
      </c>
      <c r="M1529" s="6"/>
    </row>
    <row r="1530" spans="1:13" ht="37.5" customHeight="1">
      <c r="A1530" s="151">
        <v>51</v>
      </c>
      <c r="B1530" s="6"/>
      <c r="C1530" s="17" t="s">
        <v>3682</v>
      </c>
      <c r="D1530" s="17" t="s">
        <v>3683</v>
      </c>
      <c r="E1530" s="100" t="s">
        <v>3684</v>
      </c>
      <c r="F1530" s="100" t="s">
        <v>3685</v>
      </c>
      <c r="G1530" s="100" t="s">
        <v>1202</v>
      </c>
      <c r="H1530" s="309">
        <v>5000</v>
      </c>
      <c r="I1530" s="310"/>
      <c r="J1530" s="310"/>
      <c r="K1530" s="311" t="s">
        <v>3686</v>
      </c>
      <c r="L1530" s="17" t="s">
        <v>3687</v>
      </c>
      <c r="M1530" s="6"/>
    </row>
    <row r="1531" spans="1:13" ht="37.5" customHeight="1">
      <c r="A1531" s="151">
        <v>52</v>
      </c>
      <c r="B1531" s="6"/>
      <c r="C1531" s="17" t="s">
        <v>3688</v>
      </c>
      <c r="D1531" s="17" t="s">
        <v>3689</v>
      </c>
      <c r="E1531" s="100" t="s">
        <v>3690</v>
      </c>
      <c r="F1531" s="100" t="s">
        <v>3691</v>
      </c>
      <c r="G1531" s="100" t="s">
        <v>3692</v>
      </c>
      <c r="H1531" s="309">
        <v>5200</v>
      </c>
      <c r="I1531" s="310"/>
      <c r="J1531" s="310"/>
      <c r="K1531" s="311" t="s">
        <v>3693</v>
      </c>
      <c r="L1531" s="17" t="s">
        <v>3694</v>
      </c>
      <c r="M1531" s="6"/>
    </row>
    <row r="1532" spans="1:13" ht="37.5" customHeight="1">
      <c r="A1532" s="151">
        <v>53</v>
      </c>
      <c r="B1532" s="6"/>
      <c r="C1532" s="17" t="s">
        <v>3695</v>
      </c>
      <c r="D1532" s="17" t="s">
        <v>3689</v>
      </c>
      <c r="E1532" s="100" t="s">
        <v>3690</v>
      </c>
      <c r="F1532" s="100" t="s">
        <v>3696</v>
      </c>
      <c r="G1532" s="100" t="s">
        <v>3697</v>
      </c>
      <c r="H1532" s="309">
        <v>5000</v>
      </c>
      <c r="I1532" s="310"/>
      <c r="J1532" s="310"/>
      <c r="K1532" s="311" t="s">
        <v>3693</v>
      </c>
      <c r="L1532" s="17" t="s">
        <v>3698</v>
      </c>
      <c r="M1532" s="6"/>
    </row>
    <row r="1533" spans="1:13" ht="37.5" customHeight="1">
      <c r="A1533" s="151">
        <v>54</v>
      </c>
      <c r="B1533" s="6"/>
      <c r="C1533" s="17" t="s">
        <v>3699</v>
      </c>
      <c r="D1533" s="17" t="s">
        <v>3689</v>
      </c>
      <c r="E1533" s="100" t="s">
        <v>3690</v>
      </c>
      <c r="F1533" s="100" t="s">
        <v>3700</v>
      </c>
      <c r="G1533" s="100" t="s">
        <v>3701</v>
      </c>
      <c r="H1533" s="309">
        <v>3000</v>
      </c>
      <c r="I1533" s="310"/>
      <c r="J1533" s="310"/>
      <c r="K1533" s="311" t="s">
        <v>3702</v>
      </c>
      <c r="L1533" s="17" t="s">
        <v>3703</v>
      </c>
      <c r="M1533" s="6"/>
    </row>
    <row r="1534" spans="1:13" ht="37.5" customHeight="1">
      <c r="A1534" s="235">
        <v>55</v>
      </c>
      <c r="B1534" s="6"/>
      <c r="C1534" s="17" t="s">
        <v>3704</v>
      </c>
      <c r="D1534" s="17" t="s">
        <v>3705</v>
      </c>
      <c r="E1534" s="100" t="s">
        <v>3706</v>
      </c>
      <c r="F1534" s="100" t="s">
        <v>3707</v>
      </c>
      <c r="G1534" s="100" t="s">
        <v>3708</v>
      </c>
      <c r="H1534" s="309">
        <v>0</v>
      </c>
      <c r="I1534" s="310"/>
      <c r="J1534" s="310">
        <v>8628</v>
      </c>
      <c r="K1534" s="311"/>
      <c r="L1534" s="17"/>
      <c r="M1534" s="6"/>
    </row>
    <row r="1535" spans="1:13" ht="37.5" customHeight="1">
      <c r="A1535" s="235"/>
      <c r="B1535" s="6"/>
      <c r="C1535" s="17" t="s">
        <v>3704</v>
      </c>
      <c r="D1535" s="17" t="s">
        <v>3705</v>
      </c>
      <c r="E1535" s="100" t="s">
        <v>3709</v>
      </c>
      <c r="F1535" s="100" t="s">
        <v>3710</v>
      </c>
      <c r="G1535" s="100" t="s">
        <v>3711</v>
      </c>
      <c r="H1535" s="309">
        <v>0</v>
      </c>
      <c r="I1535" s="310"/>
      <c r="J1535" s="310">
        <v>10000</v>
      </c>
      <c r="K1535" s="311"/>
      <c r="L1535" s="17"/>
      <c r="M1535" s="6"/>
    </row>
    <row r="1536" spans="1:13" ht="39.75" customHeight="1">
      <c r="A1536" s="151">
        <v>56</v>
      </c>
      <c r="B1536" s="4"/>
      <c r="C1536" s="19" t="s">
        <v>3712</v>
      </c>
      <c r="D1536" s="19" t="s">
        <v>3713</v>
      </c>
      <c r="E1536" s="19" t="s">
        <v>3714</v>
      </c>
      <c r="F1536" s="115" t="s">
        <v>3715</v>
      </c>
      <c r="G1536" s="122">
        <v>5460</v>
      </c>
      <c r="H1536" s="307">
        <v>5460</v>
      </c>
      <c r="I1536" s="308"/>
      <c r="J1536" s="308"/>
      <c r="K1536" s="18" t="s">
        <v>3716</v>
      </c>
      <c r="L1536" s="115" t="s">
        <v>3717</v>
      </c>
      <c r="M1536" s="4"/>
    </row>
    <row r="1537" spans="1:13" ht="39.75" customHeight="1">
      <c r="A1537" s="151">
        <v>57</v>
      </c>
      <c r="B1537" s="4"/>
      <c r="C1537" s="19" t="s">
        <v>3718</v>
      </c>
      <c r="D1537" s="19" t="s">
        <v>3719</v>
      </c>
      <c r="E1537" s="19" t="s">
        <v>3720</v>
      </c>
      <c r="F1537" s="115" t="s">
        <v>3721</v>
      </c>
      <c r="G1537" s="122" t="s">
        <v>3722</v>
      </c>
      <c r="H1537" s="307">
        <v>5798</v>
      </c>
      <c r="I1537" s="308"/>
      <c r="J1537" s="308"/>
      <c r="K1537" s="116">
        <v>42411</v>
      </c>
      <c r="L1537" s="115" t="s">
        <v>3723</v>
      </c>
      <c r="M1537" s="4"/>
    </row>
    <row r="1538" spans="1:13" ht="39.75" customHeight="1">
      <c r="A1538" s="151">
        <v>58</v>
      </c>
      <c r="B1538" s="4"/>
      <c r="C1538" s="19" t="s">
        <v>3724</v>
      </c>
      <c r="D1538" s="19" t="s">
        <v>3725</v>
      </c>
      <c r="E1538" s="19" t="s">
        <v>3726</v>
      </c>
      <c r="F1538" s="115" t="s">
        <v>3727</v>
      </c>
      <c r="G1538" s="122" t="s">
        <v>3728</v>
      </c>
      <c r="H1538" s="307">
        <v>2193</v>
      </c>
      <c r="I1538" s="308"/>
      <c r="J1538" s="308"/>
      <c r="K1538" s="116">
        <v>42586</v>
      </c>
      <c r="L1538" s="115" t="s">
        <v>3729</v>
      </c>
      <c r="M1538" s="4"/>
    </row>
    <row r="1539" spans="1:13" ht="39.75" customHeight="1">
      <c r="A1539" s="151">
        <v>59</v>
      </c>
      <c r="B1539" s="4"/>
      <c r="C1539" s="19" t="s">
        <v>3730</v>
      </c>
      <c r="D1539" s="19" t="s">
        <v>3719</v>
      </c>
      <c r="E1539" s="19" t="s">
        <v>3731</v>
      </c>
      <c r="F1539" s="115" t="s">
        <v>3732</v>
      </c>
      <c r="G1539" s="122" t="s">
        <v>3733</v>
      </c>
      <c r="H1539" s="307">
        <v>4730</v>
      </c>
      <c r="I1539" s="308"/>
      <c r="J1539" s="308"/>
      <c r="K1539" s="116">
        <v>42560</v>
      </c>
      <c r="L1539" s="115" t="s">
        <v>3734</v>
      </c>
      <c r="M1539" s="4"/>
    </row>
    <row r="1540" spans="1:13" ht="39.75" customHeight="1">
      <c r="A1540" s="151">
        <v>60</v>
      </c>
      <c r="B1540" s="4"/>
      <c r="C1540" s="19" t="s">
        <v>3735</v>
      </c>
      <c r="D1540" s="19" t="s">
        <v>3736</v>
      </c>
      <c r="E1540" s="19" t="s">
        <v>3737</v>
      </c>
      <c r="F1540" s="115" t="s">
        <v>3738</v>
      </c>
      <c r="G1540" s="122" t="s">
        <v>3739</v>
      </c>
      <c r="H1540" s="307">
        <v>1800</v>
      </c>
      <c r="I1540" s="308"/>
      <c r="J1540" s="308"/>
      <c r="K1540" s="116">
        <v>42586</v>
      </c>
      <c r="L1540" s="115" t="s">
        <v>3740</v>
      </c>
      <c r="M1540" s="4"/>
    </row>
    <row r="1541" spans="1:13" ht="39.75" customHeight="1">
      <c r="A1541" s="151">
        <v>61</v>
      </c>
      <c r="B1541" s="4"/>
      <c r="C1541" s="19" t="s">
        <v>3741</v>
      </c>
      <c r="D1541" s="19" t="s">
        <v>3742</v>
      </c>
      <c r="E1541" s="19" t="s">
        <v>3743</v>
      </c>
      <c r="F1541" s="115" t="s">
        <v>3744</v>
      </c>
      <c r="G1541" s="122" t="s">
        <v>3745</v>
      </c>
      <c r="H1541" s="307">
        <v>10140</v>
      </c>
      <c r="I1541" s="308"/>
      <c r="J1541" s="308"/>
      <c r="K1541" s="18" t="s">
        <v>3746</v>
      </c>
      <c r="L1541" s="115" t="s">
        <v>3747</v>
      </c>
      <c r="M1541" s="4"/>
    </row>
    <row r="1542" spans="1:13" ht="39.75" customHeight="1">
      <c r="A1542" s="151">
        <v>62</v>
      </c>
      <c r="B1542" s="4"/>
      <c r="C1542" s="19" t="s">
        <v>3748</v>
      </c>
      <c r="D1542" s="19" t="s">
        <v>3749</v>
      </c>
      <c r="E1542" s="19" t="s">
        <v>3750</v>
      </c>
      <c r="F1542" s="115" t="s">
        <v>3751</v>
      </c>
      <c r="G1542" s="122" t="s">
        <v>3752</v>
      </c>
      <c r="H1542" s="307">
        <v>10372</v>
      </c>
      <c r="I1542" s="308"/>
      <c r="J1542" s="308"/>
      <c r="K1542" s="18" t="s">
        <v>3753</v>
      </c>
      <c r="L1542" s="115" t="s">
        <v>3754</v>
      </c>
      <c r="M1542" s="4"/>
    </row>
    <row r="1543" spans="1:13" ht="39.75" customHeight="1">
      <c r="A1543" s="151">
        <v>63</v>
      </c>
      <c r="B1543" s="4"/>
      <c r="C1543" s="19" t="s">
        <v>3755</v>
      </c>
      <c r="D1543" s="123" t="s">
        <v>3756</v>
      </c>
      <c r="E1543" s="19" t="s">
        <v>3757</v>
      </c>
      <c r="F1543" s="115" t="s">
        <v>3758</v>
      </c>
      <c r="G1543" s="19" t="s">
        <v>2874</v>
      </c>
      <c r="H1543" s="309">
        <v>837</v>
      </c>
      <c r="I1543" s="308"/>
      <c r="J1543" s="308"/>
      <c r="K1543" s="116">
        <v>42624</v>
      </c>
      <c r="L1543" s="115" t="s">
        <v>3759</v>
      </c>
      <c r="M1543" s="4"/>
    </row>
    <row r="1544" spans="1:13" ht="39.75" customHeight="1">
      <c r="A1544" s="151">
        <v>64</v>
      </c>
      <c r="B1544" s="4"/>
      <c r="C1544" s="19" t="s">
        <v>3760</v>
      </c>
      <c r="D1544" s="19" t="s">
        <v>3761</v>
      </c>
      <c r="E1544" s="19" t="s">
        <v>3762</v>
      </c>
      <c r="F1544" s="115" t="s">
        <v>3763</v>
      </c>
      <c r="G1544" s="122" t="s">
        <v>3764</v>
      </c>
      <c r="H1544" s="307">
        <v>2100</v>
      </c>
      <c r="I1544" s="308"/>
      <c r="J1544" s="308"/>
      <c r="K1544" s="18" t="s">
        <v>3765</v>
      </c>
      <c r="L1544" s="115" t="s">
        <v>3766</v>
      </c>
      <c r="M1544" s="4"/>
    </row>
    <row r="1545" spans="1:13" ht="39.75" customHeight="1">
      <c r="A1545" s="151">
        <v>65</v>
      </c>
      <c r="B1545" s="4"/>
      <c r="C1545" s="19" t="s">
        <v>3767</v>
      </c>
      <c r="D1545" s="19" t="s">
        <v>3768</v>
      </c>
      <c r="E1545" s="19" t="s">
        <v>3769</v>
      </c>
      <c r="F1545" s="115" t="s">
        <v>3770</v>
      </c>
      <c r="G1545" s="122" t="s">
        <v>3771</v>
      </c>
      <c r="H1545" s="307">
        <v>7160</v>
      </c>
      <c r="I1545" s="308"/>
      <c r="J1545" s="308"/>
      <c r="K1545" s="18" t="s">
        <v>3765</v>
      </c>
      <c r="L1545" s="115" t="s">
        <v>3772</v>
      </c>
      <c r="M1545" s="4"/>
    </row>
    <row r="1546" spans="1:13" ht="39.75" customHeight="1">
      <c r="A1546" s="151">
        <v>66</v>
      </c>
      <c r="B1546" s="4"/>
      <c r="C1546" s="19" t="s">
        <v>3773</v>
      </c>
      <c r="D1546" s="19" t="s">
        <v>3742</v>
      </c>
      <c r="E1546" s="19" t="s">
        <v>3774</v>
      </c>
      <c r="F1546" s="115" t="s">
        <v>3775</v>
      </c>
      <c r="G1546" s="122" t="s">
        <v>3776</v>
      </c>
      <c r="H1546" s="307">
        <v>3780</v>
      </c>
      <c r="I1546" s="308"/>
      <c r="J1546" s="308"/>
      <c r="K1546" s="18" t="s">
        <v>3765</v>
      </c>
      <c r="L1546" s="115" t="s">
        <v>3777</v>
      </c>
      <c r="M1546" s="4"/>
    </row>
    <row r="1547" spans="1:13" ht="39.75" customHeight="1">
      <c r="A1547" s="151">
        <v>67</v>
      </c>
      <c r="B1547" s="4"/>
      <c r="C1547" s="19" t="s">
        <v>3778</v>
      </c>
      <c r="D1547" s="19" t="s">
        <v>3779</v>
      </c>
      <c r="E1547" s="115" t="s">
        <v>3780</v>
      </c>
      <c r="F1547" s="115" t="s">
        <v>3781</v>
      </c>
      <c r="G1547" s="19" t="s">
        <v>2874</v>
      </c>
      <c r="H1547" s="307">
        <v>400</v>
      </c>
      <c r="I1547" s="308"/>
      <c r="J1547" s="308"/>
      <c r="K1547" s="116">
        <v>42440</v>
      </c>
      <c r="L1547" s="115" t="s">
        <v>3782</v>
      </c>
      <c r="M1547" s="4"/>
    </row>
    <row r="1548" spans="1:13" ht="39.75" customHeight="1">
      <c r="A1548" s="151">
        <v>68</v>
      </c>
      <c r="B1548" s="6"/>
      <c r="C1548" s="19" t="s">
        <v>3783</v>
      </c>
      <c r="D1548" s="19" t="s">
        <v>3784</v>
      </c>
      <c r="E1548" s="19" t="s">
        <v>3785</v>
      </c>
      <c r="F1548" s="312" t="s">
        <v>3786</v>
      </c>
      <c r="G1548" s="122" t="s">
        <v>3787</v>
      </c>
      <c r="H1548" s="307">
        <v>9590</v>
      </c>
      <c r="I1548" s="310"/>
      <c r="J1548" s="310"/>
      <c r="K1548" s="18" t="s">
        <v>3788</v>
      </c>
      <c r="L1548" s="115" t="s">
        <v>3789</v>
      </c>
      <c r="M1548" s="6"/>
    </row>
    <row r="1549" spans="1:13" ht="39.75" customHeight="1">
      <c r="A1549" s="151">
        <v>69</v>
      </c>
      <c r="B1549" s="4"/>
      <c r="C1549" s="19" t="s">
        <v>3790</v>
      </c>
      <c r="D1549" s="19" t="s">
        <v>3791</v>
      </c>
      <c r="E1549" s="115" t="s">
        <v>3792</v>
      </c>
      <c r="F1549" s="115" t="s">
        <v>3793</v>
      </c>
      <c r="G1549" s="19" t="s">
        <v>2874</v>
      </c>
      <c r="H1549" s="307">
        <v>550</v>
      </c>
      <c r="I1549" s="308"/>
      <c r="J1549" s="308"/>
      <c r="K1549" s="116">
        <v>42714</v>
      </c>
      <c r="L1549" s="115" t="s">
        <v>3794</v>
      </c>
      <c r="M1549" s="4"/>
    </row>
    <row r="1550" spans="1:13" ht="39.75" customHeight="1">
      <c r="A1550" s="151">
        <v>70</v>
      </c>
      <c r="B1550" s="4"/>
      <c r="C1550" s="19" t="s">
        <v>3795</v>
      </c>
      <c r="D1550" s="19" t="s">
        <v>3796</v>
      </c>
      <c r="E1550" s="19" t="s">
        <v>3797</v>
      </c>
      <c r="F1550" s="115" t="s">
        <v>3798</v>
      </c>
      <c r="G1550" s="122" t="s">
        <v>3799</v>
      </c>
      <c r="H1550" s="307">
        <v>19123</v>
      </c>
      <c r="I1550" s="310"/>
      <c r="J1550" s="310"/>
      <c r="K1550" s="18" t="s">
        <v>3800</v>
      </c>
      <c r="L1550" s="115" t="s">
        <v>3801</v>
      </c>
      <c r="M1550" s="6"/>
    </row>
    <row r="1551" spans="1:13" ht="39.75" customHeight="1">
      <c r="A1551" s="151">
        <v>71</v>
      </c>
      <c r="B1551" s="4"/>
      <c r="C1551" s="19" t="s">
        <v>3802</v>
      </c>
      <c r="D1551" s="19" t="s">
        <v>3803</v>
      </c>
      <c r="E1551" s="19" t="s">
        <v>3804</v>
      </c>
      <c r="F1551" s="115" t="s">
        <v>3805</v>
      </c>
      <c r="G1551" s="122" t="s">
        <v>3806</v>
      </c>
      <c r="H1551" s="307">
        <v>20782</v>
      </c>
      <c r="I1551" s="310"/>
      <c r="J1551" s="310"/>
      <c r="K1551" s="116">
        <v>42589</v>
      </c>
      <c r="L1551" s="115" t="s">
        <v>3807</v>
      </c>
      <c r="M1551" s="6"/>
    </row>
    <row r="1552" spans="1:13" ht="39.75" customHeight="1">
      <c r="A1552" s="151">
        <v>72</v>
      </c>
      <c r="B1552" s="4"/>
      <c r="C1552" s="19" t="s">
        <v>3808</v>
      </c>
      <c r="D1552" s="19" t="s">
        <v>3809</v>
      </c>
      <c r="E1552" s="19" t="s">
        <v>3810</v>
      </c>
      <c r="F1552" s="115" t="s">
        <v>3811</v>
      </c>
      <c r="G1552" s="19" t="s">
        <v>3812</v>
      </c>
      <c r="H1552" s="307">
        <v>400</v>
      </c>
      <c r="I1552" s="308"/>
      <c r="J1552" s="308"/>
      <c r="K1552" s="116">
        <v>42440</v>
      </c>
      <c r="L1552" s="18" t="s">
        <v>3813</v>
      </c>
      <c r="M1552" s="4"/>
    </row>
    <row r="1553" spans="1:13" ht="39.75" customHeight="1">
      <c r="A1553" s="151">
        <v>73</v>
      </c>
      <c r="B1553" s="4"/>
      <c r="C1553" s="19" t="s">
        <v>3814</v>
      </c>
      <c r="D1553" s="19" t="s">
        <v>3815</v>
      </c>
      <c r="E1553" s="19" t="s">
        <v>3816</v>
      </c>
      <c r="F1553" s="115" t="s">
        <v>3817</v>
      </c>
      <c r="G1553" s="19" t="s">
        <v>3818</v>
      </c>
      <c r="H1553" s="307">
        <v>680</v>
      </c>
      <c r="I1553" s="308"/>
      <c r="J1553" s="308"/>
      <c r="K1553" s="116">
        <v>42624</v>
      </c>
      <c r="L1553" s="115" t="s">
        <v>3759</v>
      </c>
      <c r="M1553" s="4"/>
    </row>
    <row r="1554" spans="1:13" ht="39.75" customHeight="1">
      <c r="A1554" s="151">
        <v>74</v>
      </c>
      <c r="B1554" s="4"/>
      <c r="C1554" s="100" t="s">
        <v>3819</v>
      </c>
      <c r="D1554" s="100" t="s">
        <v>3820</v>
      </c>
      <c r="E1554" s="18" t="s">
        <v>3821</v>
      </c>
      <c r="F1554" s="18" t="s">
        <v>3822</v>
      </c>
      <c r="G1554" s="100" t="s">
        <v>3823</v>
      </c>
      <c r="H1554" s="307">
        <v>5200</v>
      </c>
      <c r="I1554" s="308"/>
      <c r="J1554" s="308"/>
      <c r="K1554" s="18" t="s">
        <v>3492</v>
      </c>
      <c r="L1554" s="18" t="s">
        <v>3824</v>
      </c>
      <c r="M1554" s="80"/>
    </row>
    <row r="1555" spans="1:13" ht="39.75" customHeight="1">
      <c r="A1555" s="151">
        <v>75</v>
      </c>
      <c r="B1555" s="4"/>
      <c r="C1555" s="100" t="s">
        <v>3825</v>
      </c>
      <c r="D1555" s="100" t="s">
        <v>3826</v>
      </c>
      <c r="E1555" s="18" t="s">
        <v>3827</v>
      </c>
      <c r="F1555" s="18" t="s">
        <v>3828</v>
      </c>
      <c r="G1555" s="100" t="s">
        <v>3829</v>
      </c>
      <c r="H1555" s="307">
        <f>150+5000</f>
        <v>5150</v>
      </c>
      <c r="I1555" s="308"/>
      <c r="J1555" s="308"/>
      <c r="K1555" s="18" t="s">
        <v>3492</v>
      </c>
      <c r="L1555" s="18" t="s">
        <v>3830</v>
      </c>
      <c r="M1555" s="80"/>
    </row>
    <row r="1556" spans="1:13" ht="39.75" customHeight="1">
      <c r="A1556" s="151">
        <v>76</v>
      </c>
      <c r="B1556" s="4"/>
      <c r="C1556" s="19" t="s">
        <v>3831</v>
      </c>
      <c r="D1556" s="19" t="s">
        <v>3832</v>
      </c>
      <c r="E1556" s="19" t="s">
        <v>3833</v>
      </c>
      <c r="F1556" s="115" t="s">
        <v>3834</v>
      </c>
      <c r="G1556" s="19" t="s">
        <v>3835</v>
      </c>
      <c r="H1556" s="307">
        <v>2100</v>
      </c>
      <c r="I1556" s="308"/>
      <c r="J1556" s="308"/>
      <c r="K1556" s="18" t="s">
        <v>3492</v>
      </c>
      <c r="L1556" s="115" t="s">
        <v>3836</v>
      </c>
      <c r="M1556" s="80"/>
    </row>
    <row r="1557" spans="1:13" ht="39.75" customHeight="1">
      <c r="A1557" s="151">
        <v>77</v>
      </c>
      <c r="B1557" s="4"/>
      <c r="C1557" s="100" t="s">
        <v>3837</v>
      </c>
      <c r="D1557" s="100" t="s">
        <v>3838</v>
      </c>
      <c r="E1557" s="18" t="s">
        <v>3839</v>
      </c>
      <c r="F1557" s="18" t="s">
        <v>3840</v>
      </c>
      <c r="G1557" s="100" t="s">
        <v>3841</v>
      </c>
      <c r="H1557" s="307">
        <v>1513</v>
      </c>
      <c r="I1557" s="308"/>
      <c r="J1557" s="308"/>
      <c r="K1557" s="18" t="s">
        <v>3492</v>
      </c>
      <c r="L1557" s="18" t="s">
        <v>3842</v>
      </c>
      <c r="M1557" s="80"/>
    </row>
    <row r="1558" spans="1:13" ht="39.75" customHeight="1">
      <c r="A1558" s="151">
        <v>78</v>
      </c>
      <c r="B1558" s="4"/>
      <c r="C1558" s="100" t="s">
        <v>3843</v>
      </c>
      <c r="D1558" s="100" t="s">
        <v>3844</v>
      </c>
      <c r="E1558" s="18" t="s">
        <v>3845</v>
      </c>
      <c r="F1558" s="18" t="s">
        <v>3846</v>
      </c>
      <c r="G1558" s="100">
        <v>3200</v>
      </c>
      <c r="H1558" s="307">
        <v>3200</v>
      </c>
      <c r="I1558" s="308"/>
      <c r="J1558" s="308"/>
      <c r="K1558" s="18" t="s">
        <v>3492</v>
      </c>
      <c r="L1558" s="18" t="s">
        <v>3847</v>
      </c>
      <c r="M1558" s="80"/>
    </row>
    <row r="1559" spans="1:13" ht="39.75" customHeight="1">
      <c r="A1559" s="151">
        <v>79</v>
      </c>
      <c r="B1559" s="4"/>
      <c r="C1559" s="19" t="s">
        <v>3848</v>
      </c>
      <c r="D1559" s="19" t="s">
        <v>3849</v>
      </c>
      <c r="E1559" s="19" t="s">
        <v>3850</v>
      </c>
      <c r="F1559" s="115" t="s">
        <v>3851</v>
      </c>
      <c r="G1559" s="19" t="s">
        <v>3852</v>
      </c>
      <c r="H1559" s="307">
        <f>200+5000</f>
        <v>5200</v>
      </c>
      <c r="I1559" s="308"/>
      <c r="J1559" s="308"/>
      <c r="K1559" s="18" t="s">
        <v>3492</v>
      </c>
      <c r="L1559" s="115" t="s">
        <v>3853</v>
      </c>
      <c r="M1559" s="80"/>
    </row>
    <row r="1560" spans="1:13" ht="39.75" customHeight="1">
      <c r="A1560" s="151">
        <v>80</v>
      </c>
      <c r="B1560" s="4"/>
      <c r="C1560" s="19" t="s">
        <v>3854</v>
      </c>
      <c r="D1560" s="19" t="s">
        <v>3849</v>
      </c>
      <c r="E1560" s="19" t="s">
        <v>3850</v>
      </c>
      <c r="F1560" s="115" t="s">
        <v>3855</v>
      </c>
      <c r="G1560" s="122" t="s">
        <v>3856</v>
      </c>
      <c r="H1560" s="307">
        <v>5200</v>
      </c>
      <c r="I1560" s="308"/>
      <c r="J1560" s="308"/>
      <c r="K1560" s="18" t="s">
        <v>3492</v>
      </c>
      <c r="L1560" s="115" t="s">
        <v>3857</v>
      </c>
      <c r="M1560" s="80"/>
    </row>
    <row r="1561" spans="1:13" ht="39.75" customHeight="1">
      <c r="A1561" s="151">
        <v>81</v>
      </c>
      <c r="B1561" s="4"/>
      <c r="C1561" s="19" t="s">
        <v>3819</v>
      </c>
      <c r="D1561" s="19" t="s">
        <v>3858</v>
      </c>
      <c r="E1561" s="19" t="s">
        <v>3859</v>
      </c>
      <c r="F1561" s="115" t="s">
        <v>3860</v>
      </c>
      <c r="G1561" s="19" t="s">
        <v>3861</v>
      </c>
      <c r="H1561" s="307">
        <v>41338</v>
      </c>
      <c r="I1561" s="308"/>
      <c r="J1561" s="308"/>
      <c r="K1561" s="18" t="s">
        <v>3862</v>
      </c>
      <c r="L1561" s="115" t="s">
        <v>3863</v>
      </c>
      <c r="M1561" s="80"/>
    </row>
    <row r="1562" spans="1:13" ht="39.75" customHeight="1">
      <c r="A1562" s="151">
        <v>82</v>
      </c>
      <c r="B1562" s="4"/>
      <c r="C1562" s="19" t="s">
        <v>3864</v>
      </c>
      <c r="D1562" s="19" t="s">
        <v>3865</v>
      </c>
      <c r="E1562" s="19" t="s">
        <v>3866</v>
      </c>
      <c r="F1562" s="115" t="s">
        <v>3867</v>
      </c>
      <c r="G1562" s="19" t="s">
        <v>3868</v>
      </c>
      <c r="H1562" s="307">
        <v>5200</v>
      </c>
      <c r="I1562" s="308"/>
      <c r="J1562" s="308"/>
      <c r="K1562" s="18" t="s">
        <v>3869</v>
      </c>
      <c r="L1562" s="18" t="s">
        <v>3870</v>
      </c>
      <c r="M1562" s="18"/>
    </row>
    <row r="1563" spans="1:13" ht="39.75" customHeight="1">
      <c r="A1563" s="151">
        <v>83</v>
      </c>
      <c r="B1563" s="4"/>
      <c r="C1563" s="19" t="s">
        <v>3871</v>
      </c>
      <c r="D1563" s="19" t="s">
        <v>3872</v>
      </c>
      <c r="E1563" s="19" t="s">
        <v>3873</v>
      </c>
      <c r="F1563" s="115" t="s">
        <v>3874</v>
      </c>
      <c r="G1563" s="19" t="s">
        <v>3875</v>
      </c>
      <c r="H1563" s="307">
        <v>5190</v>
      </c>
      <c r="I1563" s="308"/>
      <c r="J1563" s="308"/>
      <c r="K1563" s="116">
        <v>42378</v>
      </c>
      <c r="L1563" s="115" t="s">
        <v>3876</v>
      </c>
      <c r="M1563" s="18"/>
    </row>
    <row r="1564" spans="1:13" ht="39.75" customHeight="1">
      <c r="A1564" s="151">
        <v>84</v>
      </c>
      <c r="B1564" s="4"/>
      <c r="C1564" s="19" t="s">
        <v>436</v>
      </c>
      <c r="D1564" s="19" t="s">
        <v>3858</v>
      </c>
      <c r="E1564" s="19" t="s">
        <v>3877</v>
      </c>
      <c r="F1564" s="115" t="s">
        <v>3878</v>
      </c>
      <c r="G1564" s="19" t="s">
        <v>3879</v>
      </c>
      <c r="H1564" s="307">
        <v>2700</v>
      </c>
      <c r="I1564" s="308"/>
      <c r="J1564" s="308"/>
      <c r="K1564" s="18" t="s">
        <v>3862</v>
      </c>
      <c r="L1564" s="115" t="s">
        <v>3880</v>
      </c>
      <c r="M1564" s="18"/>
    </row>
    <row r="1565" spans="1:13" ht="39.75" customHeight="1">
      <c r="A1565" s="151">
        <v>85</v>
      </c>
      <c r="B1565" s="4"/>
      <c r="C1565" s="124" t="s">
        <v>3881</v>
      </c>
      <c r="D1565" s="19" t="s">
        <v>3882</v>
      </c>
      <c r="E1565" s="125" t="s">
        <v>3883</v>
      </c>
      <c r="F1565" s="125" t="s">
        <v>3884</v>
      </c>
      <c r="G1565" s="19" t="s">
        <v>3885</v>
      </c>
      <c r="H1565" s="307">
        <v>1050</v>
      </c>
      <c r="I1565" s="308"/>
      <c r="J1565" s="308"/>
      <c r="K1565" s="126" t="s">
        <v>3886</v>
      </c>
      <c r="L1565" s="127" t="s">
        <v>3887</v>
      </c>
      <c r="M1565" s="18"/>
    </row>
    <row r="1566" spans="1:13" ht="39.75" customHeight="1">
      <c r="A1566" s="151">
        <v>86</v>
      </c>
      <c r="B1566" s="4"/>
      <c r="C1566" s="124" t="s">
        <v>3888</v>
      </c>
      <c r="D1566" s="19" t="s">
        <v>3889</v>
      </c>
      <c r="E1566" s="125" t="s">
        <v>3890</v>
      </c>
      <c r="F1566" s="125" t="s">
        <v>3891</v>
      </c>
      <c r="G1566" s="19" t="s">
        <v>3892</v>
      </c>
      <c r="H1566" s="307">
        <v>6603</v>
      </c>
      <c r="I1566" s="308"/>
      <c r="J1566" s="308"/>
      <c r="K1566" s="126" t="s">
        <v>3862</v>
      </c>
      <c r="L1566" s="127" t="s">
        <v>3893</v>
      </c>
      <c r="M1566" s="18"/>
    </row>
    <row r="1567" spans="1:13" ht="39.75" customHeight="1">
      <c r="A1567" s="151">
        <v>87</v>
      </c>
      <c r="B1567" s="4"/>
      <c r="C1567" s="128" t="s">
        <v>3848</v>
      </c>
      <c r="D1567" s="19" t="s">
        <v>3894</v>
      </c>
      <c r="E1567" s="129" t="s">
        <v>3895</v>
      </c>
      <c r="F1567" s="130" t="s">
        <v>3896</v>
      </c>
      <c r="G1567" s="19" t="s">
        <v>3897</v>
      </c>
      <c r="H1567" s="307">
        <v>5000</v>
      </c>
      <c r="I1567" s="308"/>
      <c r="J1567" s="308"/>
      <c r="K1567" s="116">
        <v>42649</v>
      </c>
      <c r="L1567" s="131" t="s">
        <v>3898</v>
      </c>
      <c r="M1567" s="18"/>
    </row>
    <row r="1568" spans="1:13" ht="39.75" customHeight="1">
      <c r="A1568" s="151">
        <v>88</v>
      </c>
      <c r="B1568" s="4"/>
      <c r="C1568" s="128" t="s">
        <v>3899</v>
      </c>
      <c r="D1568" s="19" t="s">
        <v>3900</v>
      </c>
      <c r="E1568" s="129" t="s">
        <v>3901</v>
      </c>
      <c r="F1568" s="130" t="s">
        <v>3902</v>
      </c>
      <c r="G1568" s="19" t="s">
        <v>3903</v>
      </c>
      <c r="H1568" s="307">
        <v>3200</v>
      </c>
      <c r="I1568" s="308"/>
      <c r="J1568" s="308"/>
      <c r="K1568" s="18" t="s">
        <v>3904</v>
      </c>
      <c r="L1568" s="131" t="s">
        <v>3905</v>
      </c>
      <c r="M1568" s="18"/>
    </row>
    <row r="1569" spans="1:13" ht="39.75" customHeight="1">
      <c r="A1569" s="151">
        <v>89</v>
      </c>
      <c r="B1569" s="4"/>
      <c r="C1569" s="132" t="s">
        <v>3906</v>
      </c>
      <c r="D1569" s="19" t="s">
        <v>3907</v>
      </c>
      <c r="E1569" s="133" t="s">
        <v>3908</v>
      </c>
      <c r="F1569" s="129" t="s">
        <v>3909</v>
      </c>
      <c r="G1569" s="19" t="s">
        <v>3903</v>
      </c>
      <c r="H1569" s="307">
        <v>3200</v>
      </c>
      <c r="I1569" s="308"/>
      <c r="J1569" s="308"/>
      <c r="K1569" s="18" t="s">
        <v>3904</v>
      </c>
      <c r="L1569" s="131" t="s">
        <v>3910</v>
      </c>
      <c r="M1569" s="18"/>
    </row>
    <row r="1570" spans="1:13" ht="39.75" customHeight="1">
      <c r="A1570" s="151">
        <v>90</v>
      </c>
      <c r="B1570" s="4"/>
      <c r="C1570" s="128" t="s">
        <v>3911</v>
      </c>
      <c r="D1570" s="19" t="s">
        <v>3912</v>
      </c>
      <c r="E1570" s="129" t="s">
        <v>3913</v>
      </c>
      <c r="F1570" s="130" t="s">
        <v>3914</v>
      </c>
      <c r="G1570" s="19" t="s">
        <v>3915</v>
      </c>
      <c r="H1570" s="307">
        <v>1175</v>
      </c>
      <c r="I1570" s="308"/>
      <c r="J1570" s="308"/>
      <c r="K1570" s="18" t="s">
        <v>3904</v>
      </c>
      <c r="L1570" s="131" t="s">
        <v>3916</v>
      </c>
      <c r="M1570" s="18"/>
    </row>
    <row r="1571" spans="1:13" ht="39.75" customHeight="1">
      <c r="A1571" s="151">
        <v>91</v>
      </c>
      <c r="B1571" s="4"/>
      <c r="C1571" s="128" t="s">
        <v>3917</v>
      </c>
      <c r="D1571" s="19" t="s">
        <v>3918</v>
      </c>
      <c r="E1571" s="129" t="s">
        <v>3919</v>
      </c>
      <c r="F1571" s="130" t="s">
        <v>3920</v>
      </c>
      <c r="G1571" s="19" t="s">
        <v>3921</v>
      </c>
      <c r="H1571" s="307">
        <v>2568</v>
      </c>
      <c r="I1571" s="308"/>
      <c r="J1571" s="308"/>
      <c r="K1571" s="18" t="s">
        <v>3904</v>
      </c>
      <c r="L1571" s="131" t="s">
        <v>3922</v>
      </c>
      <c r="M1571" s="18"/>
    </row>
    <row r="1572" spans="1:13" ht="39.75" customHeight="1">
      <c r="A1572" s="151">
        <v>92</v>
      </c>
      <c r="B1572" s="4"/>
      <c r="C1572" s="128" t="s">
        <v>3923</v>
      </c>
      <c r="D1572" s="19" t="s">
        <v>3858</v>
      </c>
      <c r="E1572" s="129" t="s">
        <v>3924</v>
      </c>
      <c r="F1572" s="130" t="s">
        <v>3925</v>
      </c>
      <c r="G1572" s="19" t="s">
        <v>3897</v>
      </c>
      <c r="H1572" s="307">
        <v>5000</v>
      </c>
      <c r="I1572" s="308"/>
      <c r="J1572" s="308"/>
      <c r="K1572" s="18" t="s">
        <v>3926</v>
      </c>
      <c r="L1572" s="18" t="s">
        <v>3927</v>
      </c>
      <c r="M1572" s="18"/>
    </row>
    <row r="1573" spans="1:13" ht="39.75" customHeight="1">
      <c r="A1573" s="151">
        <v>93</v>
      </c>
      <c r="B1573" s="4"/>
      <c r="C1573" s="128" t="s">
        <v>1077</v>
      </c>
      <c r="D1573" s="19" t="s">
        <v>3928</v>
      </c>
      <c r="E1573" s="129" t="s">
        <v>3929</v>
      </c>
      <c r="F1573" s="130" t="s">
        <v>3930</v>
      </c>
      <c r="G1573" s="19" t="s">
        <v>3931</v>
      </c>
      <c r="H1573" s="307">
        <v>6591</v>
      </c>
      <c r="I1573" s="308"/>
      <c r="J1573" s="308"/>
      <c r="K1573" s="116" t="s">
        <v>3932</v>
      </c>
      <c r="L1573" s="116" t="s">
        <v>3933</v>
      </c>
      <c r="M1573" s="18"/>
    </row>
    <row r="1574" spans="1:13" ht="39.75" customHeight="1">
      <c r="A1574" s="151">
        <v>94</v>
      </c>
      <c r="B1574" s="4"/>
      <c r="C1574" s="128" t="s">
        <v>3934</v>
      </c>
      <c r="D1574" s="19" t="s">
        <v>3935</v>
      </c>
      <c r="E1574" s="129" t="s">
        <v>3936</v>
      </c>
      <c r="F1574" s="130" t="s">
        <v>3937</v>
      </c>
      <c r="G1574" s="19" t="s">
        <v>3938</v>
      </c>
      <c r="H1574" s="307">
        <v>8200</v>
      </c>
      <c r="I1574" s="308"/>
      <c r="J1574" s="308"/>
      <c r="K1574" s="18" t="s">
        <v>3932</v>
      </c>
      <c r="L1574" s="18" t="s">
        <v>3939</v>
      </c>
      <c r="M1574" s="18"/>
    </row>
    <row r="1575" spans="1:13" ht="39.75" customHeight="1">
      <c r="A1575" s="151">
        <v>95</v>
      </c>
      <c r="B1575" s="4"/>
      <c r="C1575" s="128" t="s">
        <v>3940</v>
      </c>
      <c r="D1575" s="19" t="s">
        <v>3865</v>
      </c>
      <c r="E1575" s="129" t="s">
        <v>3941</v>
      </c>
      <c r="F1575" s="130" t="s">
        <v>3942</v>
      </c>
      <c r="G1575" s="19" t="s">
        <v>3943</v>
      </c>
      <c r="H1575" s="307">
        <v>600</v>
      </c>
      <c r="I1575" s="308"/>
      <c r="J1575" s="308"/>
      <c r="K1575" s="116" t="s">
        <v>3944</v>
      </c>
      <c r="L1575" s="116" t="s">
        <v>3945</v>
      </c>
      <c r="M1575" s="18"/>
    </row>
    <row r="1576" spans="1:13" ht="39.75" customHeight="1">
      <c r="A1576" s="151">
        <v>96</v>
      </c>
      <c r="B1576" s="4"/>
      <c r="C1576" s="132" t="s">
        <v>3946</v>
      </c>
      <c r="D1576" s="19" t="s">
        <v>3947</v>
      </c>
      <c r="E1576" s="129" t="s">
        <v>3948</v>
      </c>
      <c r="F1576" s="129" t="s">
        <v>3949</v>
      </c>
      <c r="G1576" s="19" t="s">
        <v>3950</v>
      </c>
      <c r="H1576" s="307">
        <v>14774</v>
      </c>
      <c r="I1576" s="308"/>
      <c r="J1576" s="308"/>
      <c r="K1576" s="18" t="s">
        <v>3951</v>
      </c>
      <c r="L1576" s="131" t="s">
        <v>3952</v>
      </c>
      <c r="M1576" s="18"/>
    </row>
    <row r="1577" spans="1:13" ht="39.75" customHeight="1">
      <c r="A1577" s="151">
        <v>97</v>
      </c>
      <c r="B1577" s="4"/>
      <c r="C1577" s="132" t="s">
        <v>3953</v>
      </c>
      <c r="D1577" s="19" t="s">
        <v>3954</v>
      </c>
      <c r="E1577" s="129" t="s">
        <v>3955</v>
      </c>
      <c r="F1577" s="129" t="s">
        <v>3956</v>
      </c>
      <c r="G1577" s="19" t="s">
        <v>3957</v>
      </c>
      <c r="H1577" s="307">
        <v>101950</v>
      </c>
      <c r="I1577" s="308"/>
      <c r="J1577" s="308"/>
      <c r="K1577" s="116">
        <v>42649</v>
      </c>
      <c r="L1577" s="131" t="s">
        <v>3958</v>
      </c>
      <c r="M1577" s="18"/>
    </row>
    <row r="1578" spans="1:13" s="137" customFormat="1" ht="37.5" customHeight="1">
      <c r="A1578" s="151">
        <v>98</v>
      </c>
      <c r="B1578" s="313"/>
      <c r="C1578" s="134" t="s">
        <v>3959</v>
      </c>
      <c r="D1578" s="134" t="s">
        <v>3960</v>
      </c>
      <c r="E1578" s="134" t="s">
        <v>3961</v>
      </c>
      <c r="F1578" s="131" t="s">
        <v>3962</v>
      </c>
      <c r="G1578" s="134" t="s">
        <v>3963</v>
      </c>
      <c r="H1578" s="314">
        <v>23590</v>
      </c>
      <c r="I1578" s="315"/>
      <c r="J1578" s="315"/>
      <c r="K1578" s="135" t="s">
        <v>974</v>
      </c>
      <c r="L1578" s="127" t="s">
        <v>3964</v>
      </c>
      <c r="M1578" s="313"/>
    </row>
    <row r="1579" spans="1:13" s="36" customFormat="1" ht="37.5" customHeight="1">
      <c r="A1579" s="151">
        <v>99</v>
      </c>
      <c r="B1579" s="316"/>
      <c r="C1579" s="19" t="s">
        <v>3965</v>
      </c>
      <c r="D1579" s="19" t="s">
        <v>3966</v>
      </c>
      <c r="E1579" s="19" t="s">
        <v>3967</v>
      </c>
      <c r="F1579" s="115" t="s">
        <v>3968</v>
      </c>
      <c r="G1579" s="19" t="s">
        <v>3969</v>
      </c>
      <c r="H1579" s="307">
        <v>5000</v>
      </c>
      <c r="I1579" s="308"/>
      <c r="J1579" s="308"/>
      <c r="K1579" s="18" t="s">
        <v>974</v>
      </c>
      <c r="L1579" s="138" t="s">
        <v>3970</v>
      </c>
      <c r="M1579" s="316"/>
    </row>
    <row r="1580" spans="1:13" s="36" customFormat="1" ht="37.5" customHeight="1">
      <c r="A1580" s="151">
        <v>100</v>
      </c>
      <c r="B1580" s="316"/>
      <c r="C1580" s="19" t="s">
        <v>2643</v>
      </c>
      <c r="D1580" s="19" t="s">
        <v>3971</v>
      </c>
      <c r="E1580" s="19" t="s">
        <v>3972</v>
      </c>
      <c r="F1580" s="115" t="s">
        <v>3973</v>
      </c>
      <c r="G1580" s="19" t="s">
        <v>3974</v>
      </c>
      <c r="H1580" s="307">
        <v>5200</v>
      </c>
      <c r="I1580" s="308"/>
      <c r="J1580" s="308"/>
      <c r="K1580" s="18" t="s">
        <v>974</v>
      </c>
      <c r="L1580" s="138" t="s">
        <v>3975</v>
      </c>
      <c r="M1580" s="316"/>
    </row>
    <row r="1581" spans="1:13" s="36" customFormat="1" ht="37.5" customHeight="1">
      <c r="A1581" s="151">
        <v>101</v>
      </c>
      <c r="B1581" s="316"/>
      <c r="C1581" s="139" t="s">
        <v>3976</v>
      </c>
      <c r="D1581" s="100" t="s">
        <v>3407</v>
      </c>
      <c r="E1581" s="18" t="s">
        <v>3977</v>
      </c>
      <c r="F1581" s="140" t="s">
        <v>3978</v>
      </c>
      <c r="G1581" s="100" t="s">
        <v>3979</v>
      </c>
      <c r="H1581" s="307">
        <v>4885</v>
      </c>
      <c r="I1581" s="308"/>
      <c r="J1581" s="308"/>
      <c r="K1581" s="18" t="s">
        <v>3492</v>
      </c>
      <c r="L1581" s="141" t="s">
        <v>3980</v>
      </c>
      <c r="M1581" s="316"/>
    </row>
    <row r="1582" spans="1:13" s="36" customFormat="1" ht="37.5" customHeight="1">
      <c r="A1582" s="151">
        <v>102</v>
      </c>
      <c r="B1582" s="316"/>
      <c r="C1582" s="139" t="s">
        <v>3981</v>
      </c>
      <c r="D1582" s="100" t="s">
        <v>3971</v>
      </c>
      <c r="E1582" s="18" t="s">
        <v>3982</v>
      </c>
      <c r="F1582" s="140" t="s">
        <v>3983</v>
      </c>
      <c r="G1582" s="100" t="s">
        <v>3984</v>
      </c>
      <c r="H1582" s="307">
        <v>875</v>
      </c>
      <c r="I1582" s="308"/>
      <c r="J1582" s="308"/>
      <c r="K1582" s="18" t="s">
        <v>3492</v>
      </c>
      <c r="L1582" s="142" t="s">
        <v>3985</v>
      </c>
      <c r="M1582" s="316"/>
    </row>
    <row r="1583" spans="1:13" s="36" customFormat="1" ht="37.5" customHeight="1">
      <c r="A1583" s="151">
        <v>103</v>
      </c>
      <c r="B1583" s="316"/>
      <c r="C1583" s="19" t="s">
        <v>3986</v>
      </c>
      <c r="D1583" s="19" t="s">
        <v>3987</v>
      </c>
      <c r="E1583" s="19" t="s">
        <v>3988</v>
      </c>
      <c r="F1583" s="115" t="s">
        <v>3989</v>
      </c>
      <c r="G1583" s="19" t="s">
        <v>3990</v>
      </c>
      <c r="H1583" s="307">
        <v>24000</v>
      </c>
      <c r="I1583" s="308"/>
      <c r="J1583" s="308"/>
      <c r="K1583" s="18" t="s">
        <v>3991</v>
      </c>
      <c r="L1583" s="138" t="s">
        <v>3992</v>
      </c>
      <c r="M1583" s="316"/>
    </row>
    <row r="1584" spans="1:13" s="36" customFormat="1" ht="37.5" customHeight="1">
      <c r="A1584" s="235">
        <v>104</v>
      </c>
      <c r="B1584" s="316"/>
      <c r="C1584" s="19" t="s">
        <v>3993</v>
      </c>
      <c r="D1584" s="19" t="s">
        <v>3987</v>
      </c>
      <c r="E1584" s="202" t="s">
        <v>3994</v>
      </c>
      <c r="F1584" s="202" t="s">
        <v>3995</v>
      </c>
      <c r="G1584" s="19" t="s">
        <v>3996</v>
      </c>
      <c r="H1584" s="307">
        <v>3125</v>
      </c>
      <c r="I1584" s="308"/>
      <c r="J1584" s="308"/>
      <c r="K1584" s="200" t="s">
        <v>3991</v>
      </c>
      <c r="L1584" s="203" t="s">
        <v>3997</v>
      </c>
      <c r="M1584" s="316"/>
    </row>
    <row r="1585" spans="1:13" s="36" customFormat="1" ht="37.5" customHeight="1">
      <c r="A1585" s="235"/>
      <c r="B1585" s="316"/>
      <c r="C1585" s="19" t="s">
        <v>436</v>
      </c>
      <c r="D1585" s="19" t="s">
        <v>3987</v>
      </c>
      <c r="E1585" s="202"/>
      <c r="F1585" s="202"/>
      <c r="G1585" s="19" t="s">
        <v>3998</v>
      </c>
      <c r="H1585" s="307">
        <v>1093</v>
      </c>
      <c r="I1585" s="308"/>
      <c r="J1585" s="308"/>
      <c r="K1585" s="200"/>
      <c r="L1585" s="203"/>
      <c r="M1585" s="316"/>
    </row>
    <row r="1586" spans="1:13" s="137" customFormat="1" ht="39.75" customHeight="1">
      <c r="A1586" s="151">
        <v>105</v>
      </c>
      <c r="B1586" s="143"/>
      <c r="C1586" s="134" t="s">
        <v>3999</v>
      </c>
      <c r="D1586" s="134" t="s">
        <v>4000</v>
      </c>
      <c r="E1586" s="115" t="s">
        <v>4001</v>
      </c>
      <c r="F1586" s="115" t="s">
        <v>4002</v>
      </c>
      <c r="G1586" s="19" t="s">
        <v>4003</v>
      </c>
      <c r="H1586" s="307">
        <v>6145</v>
      </c>
      <c r="I1586" s="308"/>
      <c r="J1586" s="308"/>
      <c r="K1586" s="18" t="s">
        <v>3991</v>
      </c>
      <c r="L1586" s="138" t="s">
        <v>4004</v>
      </c>
      <c r="M1586" s="143"/>
    </row>
    <row r="1587" spans="1:13" s="137" customFormat="1" ht="39.75" customHeight="1">
      <c r="A1587" s="151">
        <v>106</v>
      </c>
      <c r="B1587" s="143"/>
      <c r="C1587" s="19" t="s">
        <v>4005</v>
      </c>
      <c r="D1587" s="19" t="s">
        <v>4000</v>
      </c>
      <c r="E1587" s="19" t="s">
        <v>4006</v>
      </c>
      <c r="F1587" s="115" t="s">
        <v>4007</v>
      </c>
      <c r="G1587" s="19" t="s">
        <v>4008</v>
      </c>
      <c r="H1587" s="307">
        <v>3000</v>
      </c>
      <c r="I1587" s="308"/>
      <c r="J1587" s="308"/>
      <c r="K1587" s="18" t="s">
        <v>3991</v>
      </c>
      <c r="L1587" s="138" t="s">
        <v>4009</v>
      </c>
      <c r="M1587" s="143"/>
    </row>
    <row r="1588" spans="1:13" s="137" customFormat="1" ht="39.75" customHeight="1">
      <c r="A1588" s="151">
        <v>107</v>
      </c>
      <c r="B1588" s="143"/>
      <c r="C1588" s="19" t="s">
        <v>4010</v>
      </c>
      <c r="D1588" s="19" t="s">
        <v>4011</v>
      </c>
      <c r="E1588" s="19" t="s">
        <v>4012</v>
      </c>
      <c r="F1588" s="115" t="s">
        <v>4013</v>
      </c>
      <c r="G1588" s="19" t="s">
        <v>4014</v>
      </c>
      <c r="H1588" s="307">
        <v>1908</v>
      </c>
      <c r="I1588" s="308"/>
      <c r="J1588" s="308"/>
      <c r="K1588" s="18" t="s">
        <v>4015</v>
      </c>
      <c r="L1588" s="138" t="s">
        <v>4016</v>
      </c>
      <c r="M1588" s="143"/>
    </row>
    <row r="1589" spans="1:13" s="137" customFormat="1" ht="46.5" customHeight="1">
      <c r="A1589" s="151">
        <v>108</v>
      </c>
      <c r="B1589" s="143"/>
      <c r="C1589" s="19" t="s">
        <v>4017</v>
      </c>
      <c r="D1589" s="19" t="s">
        <v>4011</v>
      </c>
      <c r="E1589" s="19" t="s">
        <v>4018</v>
      </c>
      <c r="F1589" s="317" t="s">
        <v>4019</v>
      </c>
      <c r="G1589" s="19" t="s">
        <v>4020</v>
      </c>
      <c r="H1589" s="307">
        <f>400+7000</f>
        <v>7400</v>
      </c>
      <c r="I1589" s="308"/>
      <c r="J1589" s="308"/>
      <c r="K1589" s="18" t="s">
        <v>4015</v>
      </c>
      <c r="L1589" s="138" t="s">
        <v>4021</v>
      </c>
      <c r="M1589" s="143"/>
    </row>
    <row r="1590" spans="1:13" s="137" customFormat="1" ht="39.75" customHeight="1">
      <c r="A1590" s="235">
        <v>109</v>
      </c>
      <c r="B1590" s="143"/>
      <c r="C1590" s="19" t="s">
        <v>4022</v>
      </c>
      <c r="D1590" s="19" t="s">
        <v>4023</v>
      </c>
      <c r="E1590" s="202" t="s">
        <v>4024</v>
      </c>
      <c r="F1590" s="202" t="s">
        <v>4025</v>
      </c>
      <c r="G1590" s="19" t="s">
        <v>4008</v>
      </c>
      <c r="H1590" s="307">
        <v>3000</v>
      </c>
      <c r="I1590" s="308"/>
      <c r="J1590" s="308"/>
      <c r="K1590" s="200" t="s">
        <v>4015</v>
      </c>
      <c r="L1590" s="203" t="s">
        <v>4026</v>
      </c>
      <c r="M1590" s="143"/>
    </row>
    <row r="1591" spans="1:13" s="137" customFormat="1" ht="39.75" customHeight="1">
      <c r="A1591" s="235"/>
      <c r="B1591" s="143"/>
      <c r="C1591" s="19" t="s">
        <v>4027</v>
      </c>
      <c r="D1591" s="19" t="s">
        <v>4028</v>
      </c>
      <c r="E1591" s="202"/>
      <c r="F1591" s="202"/>
      <c r="G1591" s="19" t="s">
        <v>4029</v>
      </c>
      <c r="H1591" s="307">
        <v>4200</v>
      </c>
      <c r="I1591" s="308"/>
      <c r="J1591" s="308"/>
      <c r="K1591" s="200"/>
      <c r="L1591" s="203"/>
      <c r="M1591" s="143"/>
    </row>
    <row r="1592" spans="1:13" s="137" customFormat="1" ht="39.75" customHeight="1">
      <c r="A1592" s="235"/>
      <c r="B1592" s="143"/>
      <c r="C1592" s="19" t="s">
        <v>3871</v>
      </c>
      <c r="D1592" s="19" t="s">
        <v>4030</v>
      </c>
      <c r="E1592" s="202"/>
      <c r="F1592" s="202"/>
      <c r="G1592" s="19" t="s">
        <v>4031</v>
      </c>
      <c r="H1592" s="307">
        <v>4000</v>
      </c>
      <c r="I1592" s="308"/>
      <c r="J1592" s="308"/>
      <c r="K1592" s="200"/>
      <c r="L1592" s="203"/>
      <c r="M1592" s="143"/>
    </row>
    <row r="1593" spans="1:13" s="137" customFormat="1" ht="39.75" customHeight="1">
      <c r="A1593" s="151">
        <v>110</v>
      </c>
      <c r="B1593" s="143"/>
      <c r="C1593" s="19" t="s">
        <v>4032</v>
      </c>
      <c r="D1593" s="19" t="s">
        <v>4033</v>
      </c>
      <c r="E1593" s="19" t="s">
        <v>4034</v>
      </c>
      <c r="F1593" s="115" t="s">
        <v>4035</v>
      </c>
      <c r="G1593" s="19" t="s">
        <v>4036</v>
      </c>
      <c r="H1593" s="307">
        <v>3100</v>
      </c>
      <c r="I1593" s="308"/>
      <c r="J1593" s="308"/>
      <c r="K1593" s="18" t="s">
        <v>4015</v>
      </c>
      <c r="L1593" s="138" t="s">
        <v>4037</v>
      </c>
      <c r="M1593" s="143"/>
    </row>
    <row r="1594" spans="1:13" s="137" customFormat="1" ht="39.75" customHeight="1">
      <c r="A1594" s="151">
        <v>111</v>
      </c>
      <c r="B1594" s="143"/>
      <c r="C1594" s="19" t="s">
        <v>4038</v>
      </c>
      <c r="D1594" s="19" t="s">
        <v>4039</v>
      </c>
      <c r="E1594" s="19" t="s">
        <v>4040</v>
      </c>
      <c r="F1594" s="115" t="s">
        <v>4041</v>
      </c>
      <c r="G1594" s="19" t="s">
        <v>4042</v>
      </c>
      <c r="H1594" s="307">
        <v>3400</v>
      </c>
      <c r="I1594" s="308"/>
      <c r="J1594" s="308"/>
      <c r="K1594" s="18" t="s">
        <v>4015</v>
      </c>
      <c r="L1594" s="138" t="s">
        <v>4043</v>
      </c>
      <c r="M1594" s="143"/>
    </row>
    <row r="1595" spans="1:13" s="137" customFormat="1" ht="39.75" customHeight="1">
      <c r="A1595" s="151">
        <v>112</v>
      </c>
      <c r="B1595" s="143"/>
      <c r="C1595" s="19" t="s">
        <v>4044</v>
      </c>
      <c r="D1595" s="19" t="s">
        <v>4033</v>
      </c>
      <c r="E1595" s="19" t="s">
        <v>4045</v>
      </c>
      <c r="F1595" s="115" t="s">
        <v>4046</v>
      </c>
      <c r="G1595" s="19" t="s">
        <v>4047</v>
      </c>
      <c r="H1595" s="307">
        <v>3580</v>
      </c>
      <c r="I1595" s="308"/>
      <c r="J1595" s="308"/>
      <c r="K1595" s="18" t="s">
        <v>4015</v>
      </c>
      <c r="L1595" s="138" t="s">
        <v>4048</v>
      </c>
      <c r="M1595" s="143"/>
    </row>
    <row r="1596" spans="1:13" s="137" customFormat="1" ht="39.75" customHeight="1">
      <c r="A1596" s="151">
        <v>113</v>
      </c>
      <c r="B1596" s="143"/>
      <c r="C1596" s="19" t="s">
        <v>1865</v>
      </c>
      <c r="D1596" s="19" t="s">
        <v>4049</v>
      </c>
      <c r="E1596" s="19" t="s">
        <v>4050</v>
      </c>
      <c r="F1596" s="115" t="s">
        <v>4051</v>
      </c>
      <c r="G1596" s="19" t="s">
        <v>4052</v>
      </c>
      <c r="H1596" s="307">
        <v>5200</v>
      </c>
      <c r="I1596" s="308"/>
      <c r="J1596" s="308"/>
      <c r="K1596" s="18" t="s">
        <v>4015</v>
      </c>
      <c r="L1596" s="138" t="s">
        <v>4053</v>
      </c>
      <c r="M1596" s="143"/>
    </row>
    <row r="1597" spans="1:13" s="137" customFormat="1" ht="39.75" customHeight="1">
      <c r="A1597" s="151">
        <v>114</v>
      </c>
      <c r="B1597" s="143"/>
      <c r="C1597" s="19" t="s">
        <v>4054</v>
      </c>
      <c r="D1597" s="19" t="s">
        <v>4049</v>
      </c>
      <c r="E1597" s="19" t="s">
        <v>4050</v>
      </c>
      <c r="F1597" s="115" t="s">
        <v>4055</v>
      </c>
      <c r="G1597" s="19" t="s">
        <v>4056</v>
      </c>
      <c r="H1597" s="307">
        <v>3200</v>
      </c>
      <c r="I1597" s="308"/>
      <c r="J1597" s="308"/>
      <c r="K1597" s="18" t="s">
        <v>4015</v>
      </c>
      <c r="L1597" s="138" t="s">
        <v>4057</v>
      </c>
      <c r="M1597" s="143"/>
    </row>
    <row r="1598" spans="1:13" s="137" customFormat="1" ht="39.75" customHeight="1">
      <c r="A1598" s="151">
        <v>115</v>
      </c>
      <c r="B1598" s="143"/>
      <c r="C1598" s="17" t="s">
        <v>4058</v>
      </c>
      <c r="D1598" s="17" t="s">
        <v>4059</v>
      </c>
      <c r="E1598" s="100" t="s">
        <v>4060</v>
      </c>
      <c r="F1598" s="100" t="s">
        <v>4061</v>
      </c>
      <c r="G1598" s="100" t="s">
        <v>3061</v>
      </c>
      <c r="H1598" s="309">
        <v>88660</v>
      </c>
      <c r="I1598" s="310"/>
      <c r="J1598" s="310"/>
      <c r="K1598" s="311">
        <v>42210</v>
      </c>
      <c r="L1598" s="126" t="s">
        <v>4062</v>
      </c>
      <c r="M1598" s="143"/>
    </row>
    <row r="1599" spans="1:13" s="137" customFormat="1" ht="39.75" customHeight="1">
      <c r="A1599" s="151">
        <v>116</v>
      </c>
      <c r="B1599" s="143"/>
      <c r="C1599" s="17" t="s">
        <v>4063</v>
      </c>
      <c r="D1599" s="17" t="s">
        <v>4064</v>
      </c>
      <c r="E1599" s="100" t="s">
        <v>4065</v>
      </c>
      <c r="F1599" s="100" t="s">
        <v>4066</v>
      </c>
      <c r="G1599" s="100" t="s">
        <v>4067</v>
      </c>
      <c r="H1599" s="309">
        <v>7236692</v>
      </c>
      <c r="I1599" s="310"/>
      <c r="J1599" s="310"/>
      <c r="K1599" s="311">
        <v>42524</v>
      </c>
      <c r="L1599" s="126" t="s">
        <v>4068</v>
      </c>
      <c r="M1599" s="143"/>
    </row>
    <row r="1600" spans="1:13" s="137" customFormat="1" ht="39.75" customHeight="1">
      <c r="A1600" s="151">
        <v>117</v>
      </c>
      <c r="B1600" s="143"/>
      <c r="C1600" s="17" t="s">
        <v>4069</v>
      </c>
      <c r="D1600" s="17" t="s">
        <v>4070</v>
      </c>
      <c r="E1600" s="100" t="s">
        <v>4071</v>
      </c>
      <c r="F1600" s="100" t="s">
        <v>4072</v>
      </c>
      <c r="G1600" s="100" t="s">
        <v>4073</v>
      </c>
      <c r="H1600" s="309">
        <v>71267</v>
      </c>
      <c r="I1600" s="310"/>
      <c r="J1600" s="310"/>
      <c r="K1600" s="311">
        <v>42577</v>
      </c>
      <c r="L1600" s="126" t="s">
        <v>4074</v>
      </c>
      <c r="M1600" s="143"/>
    </row>
    <row r="1601" spans="1:13" s="137" customFormat="1" ht="39.75" customHeight="1">
      <c r="A1601" s="151">
        <v>118</v>
      </c>
      <c r="B1601" s="143"/>
      <c r="C1601" s="17" t="s">
        <v>4075</v>
      </c>
      <c r="D1601" s="17" t="s">
        <v>4076</v>
      </c>
      <c r="E1601" s="100" t="s">
        <v>4077</v>
      </c>
      <c r="F1601" s="100" t="s">
        <v>4078</v>
      </c>
      <c r="G1601" s="100" t="s">
        <v>3590</v>
      </c>
      <c r="H1601" s="309">
        <v>10050</v>
      </c>
      <c r="I1601" s="310"/>
      <c r="J1601" s="310"/>
      <c r="K1601" s="311">
        <v>42591</v>
      </c>
      <c r="L1601" s="126" t="s">
        <v>4079</v>
      </c>
      <c r="M1601" s="143"/>
    </row>
    <row r="1602" spans="1:13" s="137" customFormat="1" ht="39.75" customHeight="1">
      <c r="A1602" s="235">
        <v>119</v>
      </c>
      <c r="B1602" s="143"/>
      <c r="C1602" s="144" t="s">
        <v>4080</v>
      </c>
      <c r="D1602" s="100" t="s">
        <v>4081</v>
      </c>
      <c r="E1602" s="200" t="s">
        <v>4082</v>
      </c>
      <c r="F1602" s="199" t="s">
        <v>4083</v>
      </c>
      <c r="G1602" s="100" t="s">
        <v>4084</v>
      </c>
      <c r="H1602" s="307">
        <v>2200</v>
      </c>
      <c r="I1602" s="308"/>
      <c r="J1602" s="308"/>
      <c r="K1602" s="200" t="s">
        <v>3492</v>
      </c>
      <c r="L1602" s="201" t="s">
        <v>4085</v>
      </c>
      <c r="M1602" s="143"/>
    </row>
    <row r="1603" spans="1:13" s="137" customFormat="1" ht="39.75" customHeight="1">
      <c r="A1603" s="235"/>
      <c r="B1603" s="143"/>
      <c r="C1603" s="144" t="s">
        <v>4086</v>
      </c>
      <c r="D1603" s="100" t="s">
        <v>3501</v>
      </c>
      <c r="E1603" s="200"/>
      <c r="F1603" s="199"/>
      <c r="G1603" s="100" t="s">
        <v>4087</v>
      </c>
      <c r="H1603" s="307">
        <v>3700</v>
      </c>
      <c r="I1603" s="308"/>
      <c r="J1603" s="308"/>
      <c r="K1603" s="200"/>
      <c r="L1603" s="201"/>
      <c r="M1603" s="143"/>
    </row>
    <row r="1604" spans="1:13" s="137" customFormat="1" ht="39.75" customHeight="1">
      <c r="A1604" s="236">
        <v>120</v>
      </c>
      <c r="B1604" s="143"/>
      <c r="C1604" s="19" t="s">
        <v>4088</v>
      </c>
      <c r="D1604" s="19" t="s">
        <v>4089</v>
      </c>
      <c r="E1604" s="202" t="s">
        <v>4090</v>
      </c>
      <c r="F1604" s="202" t="s">
        <v>4091</v>
      </c>
      <c r="G1604" s="19" t="s">
        <v>4092</v>
      </c>
      <c r="H1604" s="307">
        <v>6000</v>
      </c>
      <c r="I1604" s="308"/>
      <c r="J1604" s="308"/>
      <c r="K1604" s="200" t="s">
        <v>974</v>
      </c>
      <c r="L1604" s="203" t="s">
        <v>4093</v>
      </c>
      <c r="M1604" s="143"/>
    </row>
    <row r="1605" spans="1:13" s="137" customFormat="1" ht="39.75" customHeight="1">
      <c r="A1605" s="236">
        <v>121</v>
      </c>
      <c r="B1605" s="143"/>
      <c r="C1605" s="19" t="s">
        <v>4094</v>
      </c>
      <c r="D1605" s="19" t="s">
        <v>4089</v>
      </c>
      <c r="E1605" s="202"/>
      <c r="F1605" s="202"/>
      <c r="G1605" s="19" t="s">
        <v>4092</v>
      </c>
      <c r="H1605" s="307">
        <v>6000</v>
      </c>
      <c r="I1605" s="308"/>
      <c r="J1605" s="308"/>
      <c r="K1605" s="200"/>
      <c r="L1605" s="203"/>
      <c r="M1605" s="143"/>
    </row>
    <row r="1606" spans="1:13" s="137" customFormat="1" ht="39.75" customHeight="1">
      <c r="A1606" s="236">
        <v>122</v>
      </c>
      <c r="B1606" s="143"/>
      <c r="C1606" s="19" t="s">
        <v>4095</v>
      </c>
      <c r="D1606" s="19" t="s">
        <v>4089</v>
      </c>
      <c r="E1606" s="202"/>
      <c r="F1606" s="202"/>
      <c r="G1606" s="19" t="s">
        <v>4092</v>
      </c>
      <c r="H1606" s="307">
        <v>6000</v>
      </c>
      <c r="I1606" s="308"/>
      <c r="J1606" s="308"/>
      <c r="K1606" s="200"/>
      <c r="L1606" s="203"/>
      <c r="M1606" s="143"/>
    </row>
    <row r="1607" spans="1:13" s="137" customFormat="1" ht="39.75" customHeight="1">
      <c r="A1607" s="236">
        <v>123</v>
      </c>
      <c r="B1607" s="143"/>
      <c r="C1607" s="19" t="s">
        <v>4096</v>
      </c>
      <c r="D1607" s="19" t="s">
        <v>4089</v>
      </c>
      <c r="E1607" s="202"/>
      <c r="F1607" s="202"/>
      <c r="G1607" s="19" t="s">
        <v>4092</v>
      </c>
      <c r="H1607" s="307">
        <v>6000</v>
      </c>
      <c r="I1607" s="308"/>
      <c r="J1607" s="308"/>
      <c r="K1607" s="200"/>
      <c r="L1607" s="203"/>
      <c r="M1607" s="143"/>
    </row>
    <row r="1608" spans="1:13" s="137" customFormat="1" ht="39.75" customHeight="1">
      <c r="A1608" s="236">
        <v>124</v>
      </c>
      <c r="B1608" s="143"/>
      <c r="C1608" s="19" t="s">
        <v>4097</v>
      </c>
      <c r="D1608" s="19" t="s">
        <v>4089</v>
      </c>
      <c r="E1608" s="202"/>
      <c r="F1608" s="202"/>
      <c r="G1608" s="19" t="s">
        <v>4092</v>
      </c>
      <c r="H1608" s="307">
        <v>6000</v>
      </c>
      <c r="I1608" s="308"/>
      <c r="J1608" s="308"/>
      <c r="K1608" s="200"/>
      <c r="L1608" s="203"/>
      <c r="M1608" s="143"/>
    </row>
    <row r="1609" spans="1:13" s="137" customFormat="1" ht="39.75" customHeight="1">
      <c r="A1609" s="236">
        <v>125</v>
      </c>
      <c r="B1609" s="143"/>
      <c r="C1609" s="19" t="s">
        <v>4098</v>
      </c>
      <c r="D1609" s="19" t="s">
        <v>4089</v>
      </c>
      <c r="E1609" s="202"/>
      <c r="F1609" s="202"/>
      <c r="G1609" s="19" t="s">
        <v>4092</v>
      </c>
      <c r="H1609" s="307">
        <v>6000</v>
      </c>
      <c r="I1609" s="308"/>
      <c r="J1609" s="308"/>
      <c r="K1609" s="200"/>
      <c r="L1609" s="203"/>
      <c r="M1609" s="143"/>
    </row>
    <row r="1610" spans="1:13" s="137" customFormat="1" ht="39.75" customHeight="1">
      <c r="A1610" s="236">
        <v>126</v>
      </c>
      <c r="B1610" s="143"/>
      <c r="C1610" s="134" t="s">
        <v>4099</v>
      </c>
      <c r="D1610" s="134" t="s">
        <v>4100</v>
      </c>
      <c r="E1610" s="134" t="s">
        <v>4101</v>
      </c>
      <c r="F1610" s="131" t="s">
        <v>4102</v>
      </c>
      <c r="G1610" s="134" t="s">
        <v>4103</v>
      </c>
      <c r="H1610" s="314">
        <v>2500</v>
      </c>
      <c r="I1610" s="315"/>
      <c r="J1610" s="315"/>
      <c r="K1610" s="135" t="s">
        <v>974</v>
      </c>
      <c r="L1610" s="127" t="s">
        <v>4104</v>
      </c>
      <c r="M1610" s="143"/>
    </row>
    <row r="1611" spans="1:13" s="137" customFormat="1" ht="39.75" customHeight="1">
      <c r="A1611" s="236">
        <v>127</v>
      </c>
      <c r="B1611" s="143"/>
      <c r="C1611" s="19" t="s">
        <v>4105</v>
      </c>
      <c r="D1611" s="19" t="s">
        <v>4106</v>
      </c>
      <c r="E1611" s="115" t="s">
        <v>4107</v>
      </c>
      <c r="F1611" s="115" t="s">
        <v>4108</v>
      </c>
      <c r="G1611" s="19" t="s">
        <v>4109</v>
      </c>
      <c r="H1611" s="307">
        <v>3200</v>
      </c>
      <c r="I1611" s="308"/>
      <c r="J1611" s="308"/>
      <c r="K1611" s="18"/>
      <c r="L1611" s="127" t="s">
        <v>4110</v>
      </c>
      <c r="M1611" s="143"/>
    </row>
    <row r="1612" spans="1:13" s="137" customFormat="1" ht="39.75" customHeight="1">
      <c r="A1612" s="236">
        <v>128</v>
      </c>
      <c r="B1612" s="143"/>
      <c r="C1612" s="19" t="s">
        <v>4111</v>
      </c>
      <c r="D1612" s="19" t="s">
        <v>4112</v>
      </c>
      <c r="E1612" s="115" t="s">
        <v>4107</v>
      </c>
      <c r="F1612" s="115" t="s">
        <v>4113</v>
      </c>
      <c r="G1612" s="19" t="s">
        <v>4114</v>
      </c>
      <c r="H1612" s="307">
        <v>3200</v>
      </c>
      <c r="I1612" s="308"/>
      <c r="J1612" s="308"/>
      <c r="K1612" s="18"/>
      <c r="L1612" s="127" t="s">
        <v>4115</v>
      </c>
      <c r="M1612" s="143"/>
    </row>
    <row r="1613" spans="1:13" s="137" customFormat="1" ht="39.75" customHeight="1">
      <c r="A1613" s="236">
        <v>129</v>
      </c>
      <c r="B1613" s="143"/>
      <c r="C1613" s="19" t="s">
        <v>4099</v>
      </c>
      <c r="D1613" s="19" t="s">
        <v>4116</v>
      </c>
      <c r="E1613" s="115" t="s">
        <v>4117</v>
      </c>
      <c r="F1613" s="115" t="s">
        <v>4118</v>
      </c>
      <c r="G1613" s="19" t="s">
        <v>3652</v>
      </c>
      <c r="H1613" s="307">
        <v>400</v>
      </c>
      <c r="I1613" s="308"/>
      <c r="J1613" s="308"/>
      <c r="K1613" s="18" t="s">
        <v>809</v>
      </c>
      <c r="L1613" s="127" t="s">
        <v>4119</v>
      </c>
      <c r="M1613" s="143"/>
    </row>
    <row r="1614" spans="1:13" s="137" customFormat="1" ht="39.75" customHeight="1">
      <c r="A1614" s="235">
        <v>130</v>
      </c>
      <c r="B1614" s="143"/>
      <c r="C1614" s="19" t="s">
        <v>4120</v>
      </c>
      <c r="D1614" s="19" t="s">
        <v>4121</v>
      </c>
      <c r="E1614" s="202" t="s">
        <v>4122</v>
      </c>
      <c r="F1614" s="202" t="s">
        <v>4123</v>
      </c>
      <c r="G1614" s="19" t="s">
        <v>4124</v>
      </c>
      <c r="H1614" s="307">
        <v>7950</v>
      </c>
      <c r="I1614" s="308"/>
      <c r="J1614" s="308"/>
      <c r="K1614" s="200" t="s">
        <v>974</v>
      </c>
      <c r="L1614" s="203" t="s">
        <v>4125</v>
      </c>
      <c r="M1614" s="143"/>
    </row>
    <row r="1615" spans="1:13" s="137" customFormat="1" ht="39.75" customHeight="1">
      <c r="A1615" s="235"/>
      <c r="B1615" s="143"/>
      <c r="C1615" s="19" t="s">
        <v>4126</v>
      </c>
      <c r="D1615" s="19" t="s">
        <v>4121</v>
      </c>
      <c r="E1615" s="202"/>
      <c r="F1615" s="202"/>
      <c r="G1615" s="19" t="s">
        <v>4127</v>
      </c>
      <c r="H1615" s="307">
        <v>3950</v>
      </c>
      <c r="I1615" s="308"/>
      <c r="J1615" s="308"/>
      <c r="K1615" s="200"/>
      <c r="L1615" s="203"/>
      <c r="M1615" s="143"/>
    </row>
    <row r="1616" spans="1:13" s="137" customFormat="1" ht="39.75" customHeight="1">
      <c r="A1616" s="235"/>
      <c r="B1616" s="143"/>
      <c r="C1616" s="19" t="s">
        <v>4128</v>
      </c>
      <c r="D1616" s="19" t="s">
        <v>4121</v>
      </c>
      <c r="E1616" s="202"/>
      <c r="F1616" s="202"/>
      <c r="G1616" s="19" t="s">
        <v>4129</v>
      </c>
      <c r="H1616" s="307">
        <v>250</v>
      </c>
      <c r="I1616" s="308"/>
      <c r="J1616" s="308"/>
      <c r="K1616" s="200"/>
      <c r="L1616" s="203"/>
      <c r="M1616" s="143"/>
    </row>
    <row r="1617" spans="1:13" s="137" customFormat="1" ht="39.75" customHeight="1">
      <c r="A1617" s="236">
        <v>131</v>
      </c>
      <c r="B1617" s="143"/>
      <c r="C1617" s="19" t="s">
        <v>4130</v>
      </c>
      <c r="D1617" s="19" t="s">
        <v>4064</v>
      </c>
      <c r="E1617" s="115" t="s">
        <v>4131</v>
      </c>
      <c r="F1617" s="115" t="s">
        <v>4132</v>
      </c>
      <c r="G1617" s="19" t="s">
        <v>4133</v>
      </c>
      <c r="H1617" s="307">
        <v>1210</v>
      </c>
      <c r="I1617" s="308"/>
      <c r="J1617" s="308"/>
      <c r="K1617" s="18" t="s">
        <v>3616</v>
      </c>
      <c r="L1617" s="127" t="s">
        <v>4134</v>
      </c>
      <c r="M1617" s="143"/>
    </row>
    <row r="1618" spans="1:13" s="137" customFormat="1" ht="39.75" customHeight="1">
      <c r="A1618" s="236">
        <v>132</v>
      </c>
      <c r="B1618" s="143"/>
      <c r="C1618" s="19" t="s">
        <v>4135</v>
      </c>
      <c r="D1618" s="19" t="s">
        <v>4064</v>
      </c>
      <c r="E1618" s="115" t="s">
        <v>4136</v>
      </c>
      <c r="F1618" s="115" t="s">
        <v>4137</v>
      </c>
      <c r="G1618" s="19" t="s">
        <v>4138</v>
      </c>
      <c r="H1618" s="307">
        <v>6736</v>
      </c>
      <c r="I1618" s="308"/>
      <c r="J1618" s="308"/>
      <c r="K1618" s="18" t="s">
        <v>3616</v>
      </c>
      <c r="L1618" s="127" t="s">
        <v>4139</v>
      </c>
      <c r="M1618" s="143"/>
    </row>
    <row r="1619" spans="1:13" s="137" customFormat="1" ht="39.75" customHeight="1">
      <c r="A1619" s="236">
        <v>133</v>
      </c>
      <c r="B1619" s="143"/>
      <c r="C1619" s="19" t="s">
        <v>4140</v>
      </c>
      <c r="D1619" s="19" t="s">
        <v>4141</v>
      </c>
      <c r="E1619" s="115" t="s">
        <v>4142</v>
      </c>
      <c r="F1619" s="115" t="s">
        <v>4143</v>
      </c>
      <c r="G1619" s="19" t="s">
        <v>4144</v>
      </c>
      <c r="H1619" s="307">
        <v>1757</v>
      </c>
      <c r="I1619" s="308"/>
      <c r="J1619" s="308"/>
      <c r="K1619" s="18" t="s">
        <v>3616</v>
      </c>
      <c r="L1619" s="127" t="s">
        <v>4145</v>
      </c>
      <c r="M1619" s="143"/>
    </row>
    <row r="1620" spans="1:13" s="137" customFormat="1" ht="39.75" customHeight="1">
      <c r="A1620" s="236">
        <v>134</v>
      </c>
      <c r="B1620" s="143"/>
      <c r="C1620" s="19" t="s">
        <v>4146</v>
      </c>
      <c r="D1620" s="19" t="s">
        <v>4064</v>
      </c>
      <c r="E1620" s="115" t="s">
        <v>4147</v>
      </c>
      <c r="F1620" s="115" t="s">
        <v>4148</v>
      </c>
      <c r="G1620" s="19" t="s">
        <v>4149</v>
      </c>
      <c r="H1620" s="307">
        <v>4000</v>
      </c>
      <c r="I1620" s="308"/>
      <c r="J1620" s="308"/>
      <c r="K1620" s="18" t="s">
        <v>4150</v>
      </c>
      <c r="L1620" s="127" t="s">
        <v>4151</v>
      </c>
      <c r="M1620" s="143"/>
    </row>
    <row r="1621" spans="1:13" s="137" customFormat="1" ht="39.75" customHeight="1">
      <c r="A1621" s="236">
        <v>135</v>
      </c>
      <c r="B1621" s="143"/>
      <c r="C1621" s="19" t="s">
        <v>4152</v>
      </c>
      <c r="D1621" s="19" t="s">
        <v>4153</v>
      </c>
      <c r="E1621" s="115" t="s">
        <v>4154</v>
      </c>
      <c r="F1621" s="115" t="s">
        <v>4155</v>
      </c>
      <c r="G1621" s="19" t="s">
        <v>4156</v>
      </c>
      <c r="H1621" s="307">
        <v>8000</v>
      </c>
      <c r="I1621" s="308"/>
      <c r="J1621" s="308"/>
      <c r="K1621" s="18" t="s">
        <v>4150</v>
      </c>
      <c r="L1621" s="127" t="s">
        <v>4157</v>
      </c>
      <c r="M1621" s="143"/>
    </row>
    <row r="1622" spans="1:13" s="137" customFormat="1" ht="39.75" customHeight="1">
      <c r="A1622" s="236">
        <v>136</v>
      </c>
      <c r="B1622" s="143"/>
      <c r="C1622" s="19" t="s">
        <v>4158</v>
      </c>
      <c r="D1622" s="19" t="s">
        <v>4159</v>
      </c>
      <c r="E1622" s="115" t="s">
        <v>4160</v>
      </c>
      <c r="F1622" s="115" t="s">
        <v>4161</v>
      </c>
      <c r="G1622" s="19" t="s">
        <v>4162</v>
      </c>
      <c r="H1622" s="307">
        <v>6200</v>
      </c>
      <c r="I1622" s="308"/>
      <c r="J1622" s="308"/>
      <c r="K1622" s="18" t="s">
        <v>4163</v>
      </c>
      <c r="L1622" s="127" t="s">
        <v>4164</v>
      </c>
      <c r="M1622" s="143"/>
    </row>
    <row r="1623" spans="1:13" s="137" customFormat="1" ht="39.75" customHeight="1">
      <c r="A1623" s="236">
        <v>137</v>
      </c>
      <c r="B1623" s="143"/>
      <c r="C1623" s="19" t="s">
        <v>4165</v>
      </c>
      <c r="D1623" s="19" t="s">
        <v>4166</v>
      </c>
      <c r="E1623" s="115" t="s">
        <v>4167</v>
      </c>
      <c r="F1623" s="115" t="s">
        <v>4168</v>
      </c>
      <c r="G1623" s="19" t="s">
        <v>4169</v>
      </c>
      <c r="H1623" s="307">
        <v>3200</v>
      </c>
      <c r="I1623" s="308"/>
      <c r="J1623" s="308"/>
      <c r="K1623" s="18" t="s">
        <v>4170</v>
      </c>
      <c r="L1623" s="127" t="s">
        <v>4171</v>
      </c>
      <c r="M1623" s="143"/>
    </row>
    <row r="1624" spans="1:13" s="137" customFormat="1" ht="39.75" customHeight="1">
      <c r="A1624" s="236">
        <v>138</v>
      </c>
      <c r="B1624" s="143"/>
      <c r="C1624" s="19" t="s">
        <v>4172</v>
      </c>
      <c r="D1624" s="19" t="s">
        <v>4173</v>
      </c>
      <c r="E1624" s="115" t="s">
        <v>4174</v>
      </c>
      <c r="F1624" s="115" t="s">
        <v>4175</v>
      </c>
      <c r="G1624" s="19" t="s">
        <v>3652</v>
      </c>
      <c r="H1624" s="307">
        <v>400</v>
      </c>
      <c r="I1624" s="308"/>
      <c r="J1624" s="308"/>
      <c r="K1624" s="18" t="s">
        <v>4170</v>
      </c>
      <c r="L1624" s="127" t="s">
        <v>4176</v>
      </c>
      <c r="M1624" s="143"/>
    </row>
    <row r="1625" spans="1:13" s="137" customFormat="1" ht="39.75" customHeight="1">
      <c r="A1625" s="236">
        <v>139</v>
      </c>
      <c r="B1625" s="143"/>
      <c r="C1625" s="19" t="s">
        <v>4177</v>
      </c>
      <c r="D1625" s="19" t="s">
        <v>4178</v>
      </c>
      <c r="E1625" s="115" t="s">
        <v>4179</v>
      </c>
      <c r="F1625" s="115" t="s">
        <v>4180</v>
      </c>
      <c r="G1625" s="19" t="s">
        <v>4181</v>
      </c>
      <c r="H1625" s="307">
        <v>866</v>
      </c>
      <c r="I1625" s="308"/>
      <c r="J1625" s="308"/>
      <c r="K1625" s="18" t="s">
        <v>4182</v>
      </c>
      <c r="L1625" s="127" t="s">
        <v>4183</v>
      </c>
      <c r="M1625" s="143"/>
    </row>
    <row r="1626" spans="1:13" s="137" customFormat="1" ht="39.75" customHeight="1">
      <c r="A1626" s="236">
        <v>140</v>
      </c>
      <c r="B1626" s="143"/>
      <c r="C1626" s="19" t="s">
        <v>1299</v>
      </c>
      <c r="D1626" s="19" t="s">
        <v>4159</v>
      </c>
      <c r="E1626" s="115" t="s">
        <v>4184</v>
      </c>
      <c r="F1626" s="115" t="s">
        <v>4185</v>
      </c>
      <c r="G1626" s="19" t="s">
        <v>4186</v>
      </c>
      <c r="H1626" s="307">
        <v>5000</v>
      </c>
      <c r="I1626" s="308"/>
      <c r="J1626" s="308"/>
      <c r="K1626" s="18" t="s">
        <v>2411</v>
      </c>
      <c r="L1626" s="127" t="s">
        <v>4187</v>
      </c>
      <c r="M1626" s="143"/>
    </row>
    <row r="1627" spans="1:13" s="137" customFormat="1" ht="39.75" customHeight="1">
      <c r="A1627" s="236">
        <v>141</v>
      </c>
      <c r="B1627" s="143"/>
      <c r="C1627" s="19" t="s">
        <v>4188</v>
      </c>
      <c r="D1627" s="19" t="s">
        <v>4166</v>
      </c>
      <c r="E1627" s="115" t="s">
        <v>4189</v>
      </c>
      <c r="F1627" s="115" t="s">
        <v>4190</v>
      </c>
      <c r="G1627" s="19" t="s">
        <v>4191</v>
      </c>
      <c r="H1627" s="307">
        <v>12200</v>
      </c>
      <c r="I1627" s="308"/>
      <c r="J1627" s="308"/>
      <c r="K1627" s="18" t="s">
        <v>4182</v>
      </c>
      <c r="L1627" s="127" t="s">
        <v>4192</v>
      </c>
      <c r="M1627" s="143"/>
    </row>
    <row r="1628" spans="1:13" s="137" customFormat="1" ht="39.75" customHeight="1">
      <c r="A1628" s="236">
        <v>142</v>
      </c>
      <c r="B1628" s="143"/>
      <c r="C1628" s="19" t="s">
        <v>4193</v>
      </c>
      <c r="D1628" s="19" t="s">
        <v>4194</v>
      </c>
      <c r="E1628" s="115" t="s">
        <v>4195</v>
      </c>
      <c r="F1628" s="115" t="s">
        <v>4196</v>
      </c>
      <c r="G1628" s="19" t="s">
        <v>4162</v>
      </c>
      <c r="H1628" s="307">
        <v>6200</v>
      </c>
      <c r="I1628" s="308"/>
      <c r="J1628" s="308"/>
      <c r="K1628" s="18" t="s">
        <v>4197</v>
      </c>
      <c r="L1628" s="127" t="s">
        <v>4198</v>
      </c>
      <c r="M1628" s="143"/>
    </row>
    <row r="1629" spans="1:13" s="137" customFormat="1" ht="39.75" customHeight="1">
      <c r="A1629" s="236">
        <v>143</v>
      </c>
      <c r="B1629" s="143"/>
      <c r="C1629" s="134" t="s">
        <v>4199</v>
      </c>
      <c r="D1629" s="134" t="s">
        <v>4200</v>
      </c>
      <c r="E1629" s="127" t="s">
        <v>4201</v>
      </c>
      <c r="F1629" s="131" t="s">
        <v>4202</v>
      </c>
      <c r="G1629" s="134" t="s">
        <v>4203</v>
      </c>
      <c r="H1629" s="318">
        <v>32575</v>
      </c>
      <c r="I1629" s="315"/>
      <c r="J1629" s="315"/>
      <c r="K1629" s="154" t="s">
        <v>500</v>
      </c>
      <c r="L1629" s="127" t="s">
        <v>4204</v>
      </c>
      <c r="M1629" s="143"/>
    </row>
    <row r="1630" spans="1:13" s="137" customFormat="1" ht="39.75" customHeight="1">
      <c r="A1630" s="235">
        <v>144</v>
      </c>
      <c r="B1630" s="143"/>
      <c r="C1630" s="134" t="s">
        <v>4205</v>
      </c>
      <c r="D1630" s="134" t="s">
        <v>4206</v>
      </c>
      <c r="E1630" s="319" t="s">
        <v>4207</v>
      </c>
      <c r="F1630" s="204" t="s">
        <v>4208</v>
      </c>
      <c r="G1630" s="134" t="s">
        <v>4209</v>
      </c>
      <c r="H1630" s="318">
        <v>227858</v>
      </c>
      <c r="I1630" s="315"/>
      <c r="J1630" s="315"/>
      <c r="K1630" s="205" t="s">
        <v>4210</v>
      </c>
      <c r="L1630" s="206" t="s">
        <v>4211</v>
      </c>
      <c r="M1630" s="143"/>
    </row>
    <row r="1631" spans="1:13" s="137" customFormat="1" ht="39.75" customHeight="1">
      <c r="A1631" s="235"/>
      <c r="B1631" s="143"/>
      <c r="C1631" s="134" t="s">
        <v>4212</v>
      </c>
      <c r="D1631" s="134" t="s">
        <v>4206</v>
      </c>
      <c r="E1631" s="319" t="s">
        <v>4207</v>
      </c>
      <c r="F1631" s="204"/>
      <c r="G1631" s="134" t="s">
        <v>4209</v>
      </c>
      <c r="H1631" s="318">
        <v>91399</v>
      </c>
      <c r="I1631" s="315"/>
      <c r="J1631" s="315"/>
      <c r="K1631" s="205"/>
      <c r="L1631" s="206"/>
      <c r="M1631" s="143"/>
    </row>
    <row r="1632" spans="1:65" s="136" customFormat="1" ht="39.75" customHeight="1">
      <c r="A1632" s="235"/>
      <c r="B1632" s="143"/>
      <c r="C1632" s="134" t="s">
        <v>4213</v>
      </c>
      <c r="D1632" s="134" t="s">
        <v>4206</v>
      </c>
      <c r="E1632" s="319" t="s">
        <v>4207</v>
      </c>
      <c r="F1632" s="204"/>
      <c r="G1632" s="134" t="s">
        <v>4209</v>
      </c>
      <c r="H1632" s="318">
        <v>82982</v>
      </c>
      <c r="I1632" s="315"/>
      <c r="J1632" s="315"/>
      <c r="K1632" s="205"/>
      <c r="L1632" s="206"/>
      <c r="M1632" s="143"/>
      <c r="N1632" s="145"/>
      <c r="O1632" s="145"/>
      <c r="P1632" s="145"/>
      <c r="Q1632" s="145"/>
      <c r="R1632" s="145"/>
      <c r="S1632" s="145"/>
      <c r="T1632" s="145"/>
      <c r="U1632" s="145"/>
      <c r="V1632" s="145"/>
      <c r="W1632" s="145"/>
      <c r="X1632" s="145"/>
      <c r="Y1632" s="145"/>
      <c r="Z1632" s="145"/>
      <c r="AA1632" s="145"/>
      <c r="AB1632" s="145"/>
      <c r="AC1632" s="145"/>
      <c r="AD1632" s="145"/>
      <c r="AE1632" s="145"/>
      <c r="AF1632" s="145"/>
      <c r="AG1632" s="145"/>
      <c r="AH1632" s="145"/>
      <c r="AI1632" s="145"/>
      <c r="AJ1632" s="145"/>
      <c r="AK1632" s="145"/>
      <c r="AL1632" s="145"/>
      <c r="AM1632" s="145"/>
      <c r="AN1632" s="145"/>
      <c r="AO1632" s="145"/>
      <c r="AP1632" s="145"/>
      <c r="AQ1632" s="145"/>
      <c r="AR1632" s="145"/>
      <c r="AS1632" s="145"/>
      <c r="AT1632" s="145"/>
      <c r="AU1632" s="145"/>
      <c r="AV1632" s="145"/>
      <c r="AW1632" s="145"/>
      <c r="AX1632" s="145"/>
      <c r="AY1632" s="145"/>
      <c r="AZ1632" s="145"/>
      <c r="BA1632" s="145"/>
      <c r="BB1632" s="145"/>
      <c r="BC1632" s="145"/>
      <c r="BD1632" s="145"/>
      <c r="BE1632" s="145"/>
      <c r="BF1632" s="145"/>
      <c r="BG1632" s="145"/>
      <c r="BH1632" s="145"/>
      <c r="BI1632" s="145"/>
      <c r="BJ1632" s="145"/>
      <c r="BK1632" s="145"/>
      <c r="BL1632" s="145"/>
      <c r="BM1632" s="145"/>
    </row>
    <row r="1633" spans="1:13" s="145" customFormat="1" ht="45.75" customHeight="1">
      <c r="A1633" s="236">
        <v>145</v>
      </c>
      <c r="B1633" s="143"/>
      <c r="C1633" s="134" t="s">
        <v>4214</v>
      </c>
      <c r="D1633" s="134" t="s">
        <v>4215</v>
      </c>
      <c r="E1633" s="319" t="s">
        <v>4216</v>
      </c>
      <c r="F1633" s="131" t="s">
        <v>4217</v>
      </c>
      <c r="G1633" s="134" t="s">
        <v>755</v>
      </c>
      <c r="H1633" s="318">
        <v>203005</v>
      </c>
      <c r="I1633" s="315"/>
      <c r="J1633" s="315"/>
      <c r="K1633" s="154" t="s">
        <v>4218</v>
      </c>
      <c r="L1633" s="127" t="s">
        <v>4219</v>
      </c>
      <c r="M1633" s="143"/>
    </row>
    <row r="1634" spans="1:13" s="145" customFormat="1" ht="45.75" customHeight="1">
      <c r="A1634" s="236">
        <v>146</v>
      </c>
      <c r="B1634" s="143"/>
      <c r="C1634" s="134" t="s">
        <v>4220</v>
      </c>
      <c r="D1634" s="134" t="s">
        <v>4221</v>
      </c>
      <c r="E1634" s="319" t="s">
        <v>4222</v>
      </c>
      <c r="F1634" s="131" t="s">
        <v>4223</v>
      </c>
      <c r="G1634" s="134" t="s">
        <v>2874</v>
      </c>
      <c r="H1634" s="318">
        <v>400</v>
      </c>
      <c r="I1634" s="315"/>
      <c r="J1634" s="315"/>
      <c r="K1634" s="154">
        <v>42794</v>
      </c>
      <c r="L1634" s="127" t="s">
        <v>4224</v>
      </c>
      <c r="M1634" s="143"/>
    </row>
    <row r="1635" spans="1:13" s="145" customFormat="1" ht="45.75" customHeight="1">
      <c r="A1635" s="236">
        <v>147</v>
      </c>
      <c r="B1635" s="143"/>
      <c r="C1635" s="134" t="s">
        <v>4220</v>
      </c>
      <c r="D1635" s="134" t="s">
        <v>4221</v>
      </c>
      <c r="E1635" s="319" t="s">
        <v>4225</v>
      </c>
      <c r="F1635" s="131" t="s">
        <v>4226</v>
      </c>
      <c r="G1635" s="134" t="s">
        <v>2874</v>
      </c>
      <c r="H1635" s="318">
        <v>800</v>
      </c>
      <c r="I1635" s="315"/>
      <c r="J1635" s="315"/>
      <c r="K1635" s="154">
        <v>42794</v>
      </c>
      <c r="L1635" s="127" t="s">
        <v>4227</v>
      </c>
      <c r="M1635" s="143"/>
    </row>
    <row r="1636" spans="1:13" s="145" customFormat="1" ht="45.75" customHeight="1">
      <c r="A1636" s="236">
        <v>148</v>
      </c>
      <c r="B1636" s="143"/>
      <c r="C1636" s="134" t="s">
        <v>4220</v>
      </c>
      <c r="D1636" s="134" t="s">
        <v>4221</v>
      </c>
      <c r="E1636" s="319" t="s">
        <v>4228</v>
      </c>
      <c r="F1636" s="131" t="s">
        <v>4229</v>
      </c>
      <c r="G1636" s="134" t="s">
        <v>4230</v>
      </c>
      <c r="H1636" s="318">
        <v>5240</v>
      </c>
      <c r="I1636" s="315"/>
      <c r="J1636" s="315"/>
      <c r="K1636" s="154">
        <v>42794</v>
      </c>
      <c r="L1636" s="127" t="s">
        <v>4231</v>
      </c>
      <c r="M1636" s="143"/>
    </row>
    <row r="1637" spans="1:13" s="145" customFormat="1" ht="45.75" customHeight="1">
      <c r="A1637" s="236">
        <v>149</v>
      </c>
      <c r="B1637" s="143"/>
      <c r="C1637" s="134" t="s">
        <v>4232</v>
      </c>
      <c r="D1637" s="134" t="s">
        <v>3865</v>
      </c>
      <c r="E1637" s="319" t="s">
        <v>4233</v>
      </c>
      <c r="F1637" s="131" t="s">
        <v>4234</v>
      </c>
      <c r="G1637" s="134" t="s">
        <v>3596</v>
      </c>
      <c r="H1637" s="318">
        <v>49362</v>
      </c>
      <c r="I1637" s="315"/>
      <c r="J1637" s="315"/>
      <c r="K1637" s="154">
        <v>42794</v>
      </c>
      <c r="L1637" s="127" t="s">
        <v>4235</v>
      </c>
      <c r="M1637" s="143"/>
    </row>
    <row r="1638" spans="1:13" s="145" customFormat="1" ht="45.75" customHeight="1">
      <c r="A1638" s="236">
        <v>150</v>
      </c>
      <c r="B1638" s="143"/>
      <c r="C1638" s="134" t="s">
        <v>4236</v>
      </c>
      <c r="D1638" s="134" t="s">
        <v>4237</v>
      </c>
      <c r="E1638" s="319" t="s">
        <v>4238</v>
      </c>
      <c r="F1638" s="131" t="s">
        <v>4239</v>
      </c>
      <c r="G1638" s="134" t="s">
        <v>3823</v>
      </c>
      <c r="H1638" s="318">
        <v>8200</v>
      </c>
      <c r="I1638" s="315"/>
      <c r="J1638" s="315"/>
      <c r="K1638" s="154">
        <v>42794</v>
      </c>
      <c r="L1638" s="127" t="s">
        <v>4240</v>
      </c>
      <c r="M1638" s="143"/>
    </row>
    <row r="1639" spans="1:13" s="145" customFormat="1" ht="45.75" customHeight="1">
      <c r="A1639" s="236">
        <v>151</v>
      </c>
      <c r="B1639" s="143"/>
      <c r="C1639" s="134" t="s">
        <v>4241</v>
      </c>
      <c r="D1639" s="134" t="s">
        <v>4242</v>
      </c>
      <c r="E1639" s="319" t="s">
        <v>4238</v>
      </c>
      <c r="F1639" s="131" t="s">
        <v>4243</v>
      </c>
      <c r="G1639" s="134" t="s">
        <v>3823</v>
      </c>
      <c r="H1639" s="318">
        <v>5200</v>
      </c>
      <c r="I1639" s="315"/>
      <c r="J1639" s="315"/>
      <c r="K1639" s="154">
        <v>42794</v>
      </c>
      <c r="L1639" s="127" t="s">
        <v>4244</v>
      </c>
      <c r="M1639" s="143"/>
    </row>
    <row r="1640" spans="1:13" s="145" customFormat="1" ht="45.75" customHeight="1">
      <c r="A1640" s="236">
        <v>152</v>
      </c>
      <c r="B1640" s="143"/>
      <c r="C1640" s="134" t="s">
        <v>4245</v>
      </c>
      <c r="D1640" s="134" t="s">
        <v>4246</v>
      </c>
      <c r="E1640" s="319" t="s">
        <v>4238</v>
      </c>
      <c r="F1640" s="131" t="s">
        <v>4247</v>
      </c>
      <c r="G1640" s="134" t="s">
        <v>3823</v>
      </c>
      <c r="H1640" s="318">
        <v>5200</v>
      </c>
      <c r="I1640" s="315"/>
      <c r="J1640" s="315"/>
      <c r="K1640" s="154">
        <v>42794</v>
      </c>
      <c r="L1640" s="127" t="s">
        <v>4248</v>
      </c>
      <c r="M1640" s="143"/>
    </row>
    <row r="1641" spans="1:13" s="145" customFormat="1" ht="45.75" customHeight="1">
      <c r="A1641" s="236">
        <v>153</v>
      </c>
      <c r="B1641" s="143"/>
      <c r="C1641" s="134" t="s">
        <v>4249</v>
      </c>
      <c r="D1641" s="134" t="s">
        <v>4246</v>
      </c>
      <c r="E1641" s="319" t="s">
        <v>4238</v>
      </c>
      <c r="F1641" s="131" t="s">
        <v>4250</v>
      </c>
      <c r="G1641" s="134" t="s">
        <v>3823</v>
      </c>
      <c r="H1641" s="318">
        <v>5200</v>
      </c>
      <c r="I1641" s="315"/>
      <c r="J1641" s="315"/>
      <c r="K1641" s="154">
        <v>42794</v>
      </c>
      <c r="L1641" s="127" t="s">
        <v>4251</v>
      </c>
      <c r="M1641" s="143"/>
    </row>
    <row r="1642" spans="1:13" s="145" customFormat="1" ht="45.75" customHeight="1">
      <c r="A1642" s="236">
        <v>154</v>
      </c>
      <c r="B1642" s="143"/>
      <c r="C1642" s="134" t="s">
        <v>4252</v>
      </c>
      <c r="D1642" s="134" t="s">
        <v>4253</v>
      </c>
      <c r="E1642" s="319" t="s">
        <v>4238</v>
      </c>
      <c r="F1642" s="131" t="s">
        <v>4254</v>
      </c>
      <c r="G1642" s="134" t="s">
        <v>3823</v>
      </c>
      <c r="H1642" s="318">
        <v>4942</v>
      </c>
      <c r="I1642" s="315"/>
      <c r="J1642" s="315"/>
      <c r="K1642" s="154">
        <v>42794</v>
      </c>
      <c r="L1642" s="127" t="s">
        <v>4255</v>
      </c>
      <c r="M1642" s="143"/>
    </row>
    <row r="1643" spans="1:13" s="3" customFormat="1" ht="25.5">
      <c r="A1643" s="265">
        <v>8</v>
      </c>
      <c r="B1643" s="30" t="s">
        <v>26</v>
      </c>
      <c r="C1643" s="33"/>
      <c r="D1643" s="33"/>
      <c r="E1643" s="33"/>
      <c r="F1643" s="33"/>
      <c r="G1643" s="33"/>
      <c r="H1643" s="266">
        <f>+SUM(H1644:H1887)</f>
        <v>2496591</v>
      </c>
      <c r="I1643" s="266">
        <f>+SUM(I1644:I1887)</f>
        <v>0</v>
      </c>
      <c r="J1643" s="266">
        <f>+SUM(J1644:J1887)</f>
        <v>0</v>
      </c>
      <c r="K1643" s="33"/>
      <c r="L1643" s="33"/>
      <c r="M1643" s="33"/>
    </row>
    <row r="1644" spans="1:13" s="173" customFormat="1" ht="38.25">
      <c r="A1644" s="237">
        <v>1</v>
      </c>
      <c r="B1644" s="158"/>
      <c r="C1644" s="170" t="s">
        <v>6495</v>
      </c>
      <c r="D1644" s="171" t="s">
        <v>6496</v>
      </c>
      <c r="E1644" s="169" t="s">
        <v>6497</v>
      </c>
      <c r="F1644" s="61" t="s">
        <v>6498</v>
      </c>
      <c r="G1644" s="169" t="s">
        <v>5527</v>
      </c>
      <c r="H1644" s="320">
        <v>3200</v>
      </c>
      <c r="I1644" s="321"/>
      <c r="J1644" s="321"/>
      <c r="K1644" s="159">
        <v>42628</v>
      </c>
      <c r="L1644" s="159">
        <v>42271</v>
      </c>
      <c r="M1644" s="172"/>
    </row>
    <row r="1645" spans="1:13" s="173" customFormat="1" ht="25.5">
      <c r="A1645" s="237">
        <v>2</v>
      </c>
      <c r="B1645" s="158"/>
      <c r="C1645" s="170" t="s">
        <v>6499</v>
      </c>
      <c r="D1645" s="171" t="s">
        <v>6496</v>
      </c>
      <c r="E1645" s="169" t="s">
        <v>6500</v>
      </c>
      <c r="F1645" s="61" t="s">
        <v>6501</v>
      </c>
      <c r="G1645" s="169" t="s">
        <v>3324</v>
      </c>
      <c r="H1645" s="320">
        <v>7000</v>
      </c>
      <c r="I1645" s="321"/>
      <c r="J1645" s="321"/>
      <c r="K1645" s="159">
        <v>42639</v>
      </c>
      <c r="L1645" s="159">
        <v>42274</v>
      </c>
      <c r="M1645" s="172"/>
    </row>
    <row r="1646" spans="1:13" s="173" customFormat="1" ht="25.5">
      <c r="A1646" s="237">
        <v>3</v>
      </c>
      <c r="B1646" s="158"/>
      <c r="C1646" s="170" t="s">
        <v>6502</v>
      </c>
      <c r="D1646" s="171" t="s">
        <v>6496</v>
      </c>
      <c r="E1646" s="169" t="s">
        <v>6503</v>
      </c>
      <c r="F1646" s="61" t="s">
        <v>6504</v>
      </c>
      <c r="G1646" s="169" t="s">
        <v>5527</v>
      </c>
      <c r="H1646" s="320">
        <v>7000</v>
      </c>
      <c r="I1646" s="321"/>
      <c r="J1646" s="321"/>
      <c r="K1646" s="159">
        <v>42628</v>
      </c>
      <c r="L1646" s="159">
        <v>42633</v>
      </c>
      <c r="M1646" s="172"/>
    </row>
    <row r="1647" spans="1:13" s="173" customFormat="1" ht="12.75">
      <c r="A1647" s="237">
        <v>4</v>
      </c>
      <c r="B1647" s="158"/>
      <c r="C1647" s="170" t="s">
        <v>6505</v>
      </c>
      <c r="D1647" s="171" t="s">
        <v>6496</v>
      </c>
      <c r="E1647" s="169" t="s">
        <v>6506</v>
      </c>
      <c r="F1647" s="61" t="s">
        <v>6507</v>
      </c>
      <c r="G1647" s="169" t="s">
        <v>5527</v>
      </c>
      <c r="H1647" s="320">
        <v>4200</v>
      </c>
      <c r="I1647" s="321"/>
      <c r="J1647" s="321"/>
      <c r="K1647" s="159">
        <v>42628</v>
      </c>
      <c r="L1647" s="159">
        <v>42633</v>
      </c>
      <c r="M1647" s="172"/>
    </row>
    <row r="1648" spans="1:13" s="173" customFormat="1" ht="25.5">
      <c r="A1648" s="237">
        <v>5</v>
      </c>
      <c r="B1648" s="158"/>
      <c r="C1648" s="170" t="s">
        <v>6508</v>
      </c>
      <c r="D1648" s="171" t="s">
        <v>6496</v>
      </c>
      <c r="E1648" s="169" t="s">
        <v>6509</v>
      </c>
      <c r="F1648" s="61" t="s">
        <v>6510</v>
      </c>
      <c r="G1648" s="169" t="s">
        <v>6511</v>
      </c>
      <c r="H1648" s="320">
        <v>5750</v>
      </c>
      <c r="I1648" s="322"/>
      <c r="J1648" s="322"/>
      <c r="K1648" s="159">
        <v>42628</v>
      </c>
      <c r="L1648" s="159">
        <v>42271</v>
      </c>
      <c r="M1648" s="174"/>
    </row>
    <row r="1649" spans="1:13" s="173" customFormat="1" ht="25.5">
      <c r="A1649" s="237">
        <v>6</v>
      </c>
      <c r="B1649" s="158"/>
      <c r="C1649" s="170" t="s">
        <v>6512</v>
      </c>
      <c r="D1649" s="171" t="s">
        <v>6496</v>
      </c>
      <c r="E1649" s="169" t="s">
        <v>6513</v>
      </c>
      <c r="F1649" s="61" t="s">
        <v>6514</v>
      </c>
      <c r="G1649" s="169" t="s">
        <v>5527</v>
      </c>
      <c r="H1649" s="320">
        <v>5200</v>
      </c>
      <c r="I1649" s="322"/>
      <c r="J1649" s="322"/>
      <c r="K1649" s="159">
        <v>42628</v>
      </c>
      <c r="L1649" s="159">
        <v>42271</v>
      </c>
      <c r="M1649" s="174"/>
    </row>
    <row r="1650" spans="1:13" s="173" customFormat="1" ht="25.5">
      <c r="A1650" s="237">
        <v>7</v>
      </c>
      <c r="B1650" s="158"/>
      <c r="C1650" s="170" t="s">
        <v>6515</v>
      </c>
      <c r="D1650" s="171" t="s">
        <v>6496</v>
      </c>
      <c r="E1650" s="169" t="s">
        <v>6516</v>
      </c>
      <c r="F1650" s="61" t="s">
        <v>6517</v>
      </c>
      <c r="G1650" s="169" t="s">
        <v>5527</v>
      </c>
      <c r="H1650" s="320">
        <v>120000</v>
      </c>
      <c r="I1650" s="322"/>
      <c r="J1650" s="322"/>
      <c r="K1650" s="159">
        <v>42628</v>
      </c>
      <c r="L1650" s="159">
        <v>42271</v>
      </c>
      <c r="M1650" s="174"/>
    </row>
    <row r="1651" spans="1:13" s="173" customFormat="1" ht="25.5">
      <c r="A1651" s="237">
        <v>8</v>
      </c>
      <c r="B1651" s="158"/>
      <c r="C1651" s="170" t="s">
        <v>6518</v>
      </c>
      <c r="D1651" s="171" t="s">
        <v>6496</v>
      </c>
      <c r="E1651" s="169" t="s">
        <v>6519</v>
      </c>
      <c r="F1651" s="61" t="s">
        <v>6520</v>
      </c>
      <c r="G1651" s="169" t="s">
        <v>5527</v>
      </c>
      <c r="H1651" s="320">
        <v>11500</v>
      </c>
      <c r="I1651" s="322"/>
      <c r="J1651" s="322"/>
      <c r="K1651" s="159">
        <v>42628</v>
      </c>
      <c r="L1651" s="159">
        <v>42271</v>
      </c>
      <c r="M1651" s="174"/>
    </row>
    <row r="1652" spans="1:13" s="173" customFormat="1" ht="25.5">
      <c r="A1652" s="237">
        <v>9</v>
      </c>
      <c r="B1652" s="166"/>
      <c r="C1652" s="175" t="s">
        <v>6521</v>
      </c>
      <c r="D1652" s="171" t="s">
        <v>6522</v>
      </c>
      <c r="E1652" s="169" t="s">
        <v>6523</v>
      </c>
      <c r="F1652" s="61" t="s">
        <v>6524</v>
      </c>
      <c r="G1652" s="169" t="s">
        <v>5527</v>
      </c>
      <c r="H1652" s="320">
        <v>20050</v>
      </c>
      <c r="I1652" s="322"/>
      <c r="J1652" s="322"/>
      <c r="K1652" s="159">
        <v>42633</v>
      </c>
      <c r="L1652" s="159">
        <v>42271</v>
      </c>
      <c r="M1652" s="169"/>
    </row>
    <row r="1653" spans="1:13" s="173" customFormat="1" ht="25.5">
      <c r="A1653" s="237">
        <v>10</v>
      </c>
      <c r="B1653" s="166"/>
      <c r="C1653" s="175" t="s">
        <v>6525</v>
      </c>
      <c r="D1653" s="171" t="s">
        <v>6522</v>
      </c>
      <c r="E1653" s="169" t="s">
        <v>6526</v>
      </c>
      <c r="F1653" s="61" t="s">
        <v>6527</v>
      </c>
      <c r="G1653" s="169" t="s">
        <v>5527</v>
      </c>
      <c r="H1653" s="320">
        <v>3200</v>
      </c>
      <c r="I1653" s="323"/>
      <c r="J1653" s="322"/>
      <c r="K1653" s="159">
        <v>42633</v>
      </c>
      <c r="L1653" s="159">
        <v>42633</v>
      </c>
      <c r="M1653" s="169"/>
    </row>
    <row r="1654" spans="1:13" s="173" customFormat="1" ht="25.5">
      <c r="A1654" s="237">
        <v>11</v>
      </c>
      <c r="B1654" s="166"/>
      <c r="C1654" s="175" t="s">
        <v>6528</v>
      </c>
      <c r="D1654" s="171" t="s">
        <v>6522</v>
      </c>
      <c r="E1654" s="169" t="s">
        <v>6526</v>
      </c>
      <c r="F1654" s="61" t="s">
        <v>6529</v>
      </c>
      <c r="G1654" s="169" t="s">
        <v>5527</v>
      </c>
      <c r="H1654" s="320">
        <v>3200</v>
      </c>
      <c r="I1654" s="322"/>
      <c r="J1654" s="322"/>
      <c r="K1654" s="159">
        <v>42633</v>
      </c>
      <c r="L1654" s="159">
        <v>42633</v>
      </c>
      <c r="M1654" s="169"/>
    </row>
    <row r="1655" spans="1:13" s="173" customFormat="1" ht="25.5">
      <c r="A1655" s="237">
        <v>12</v>
      </c>
      <c r="B1655" s="166"/>
      <c r="C1655" s="175" t="s">
        <v>6530</v>
      </c>
      <c r="D1655" s="171" t="s">
        <v>6522</v>
      </c>
      <c r="E1655" s="169" t="s">
        <v>6531</v>
      </c>
      <c r="F1655" s="61" t="s">
        <v>6532</v>
      </c>
      <c r="G1655" s="169" t="s">
        <v>5527</v>
      </c>
      <c r="H1655" s="320">
        <v>3200</v>
      </c>
      <c r="I1655" s="322"/>
      <c r="J1655" s="322"/>
      <c r="K1655" s="159">
        <v>42633</v>
      </c>
      <c r="L1655" s="159">
        <v>42633</v>
      </c>
      <c r="M1655" s="169"/>
    </row>
    <row r="1656" spans="1:13" s="173" customFormat="1" ht="25.5">
      <c r="A1656" s="237">
        <v>13</v>
      </c>
      <c r="B1656" s="166"/>
      <c r="C1656" s="175" t="s">
        <v>6533</v>
      </c>
      <c r="D1656" s="171" t="s">
        <v>6522</v>
      </c>
      <c r="E1656" s="169" t="s">
        <v>6531</v>
      </c>
      <c r="F1656" s="61" t="s">
        <v>6534</v>
      </c>
      <c r="G1656" s="169" t="s">
        <v>5527</v>
      </c>
      <c r="H1656" s="320">
        <v>3000</v>
      </c>
      <c r="I1656" s="322"/>
      <c r="J1656" s="322"/>
      <c r="K1656" s="159">
        <v>42633</v>
      </c>
      <c r="L1656" s="159">
        <v>42633</v>
      </c>
      <c r="M1656" s="169"/>
    </row>
    <row r="1657" spans="1:13" s="173" customFormat="1" ht="25.5">
      <c r="A1657" s="237">
        <v>14</v>
      </c>
      <c r="B1657" s="166"/>
      <c r="C1657" s="175" t="s">
        <v>6535</v>
      </c>
      <c r="D1657" s="171" t="s">
        <v>6522</v>
      </c>
      <c r="E1657" s="169" t="s">
        <v>6536</v>
      </c>
      <c r="F1657" s="61" t="s">
        <v>6537</v>
      </c>
      <c r="G1657" s="169" t="s">
        <v>5527</v>
      </c>
      <c r="H1657" s="320">
        <v>4000</v>
      </c>
      <c r="I1657" s="322"/>
      <c r="J1657" s="322"/>
      <c r="K1657" s="159">
        <v>42633</v>
      </c>
      <c r="L1657" s="159">
        <v>42633</v>
      </c>
      <c r="M1657" s="169"/>
    </row>
    <row r="1658" spans="1:13" s="173" customFormat="1" ht="25.5">
      <c r="A1658" s="237">
        <v>15</v>
      </c>
      <c r="B1658" s="166"/>
      <c r="C1658" s="175" t="s">
        <v>6538</v>
      </c>
      <c r="D1658" s="171" t="s">
        <v>6522</v>
      </c>
      <c r="E1658" s="169" t="s">
        <v>6539</v>
      </c>
      <c r="F1658" s="61" t="s">
        <v>6540</v>
      </c>
      <c r="G1658" s="169" t="s">
        <v>5527</v>
      </c>
      <c r="H1658" s="320">
        <v>5200</v>
      </c>
      <c r="I1658" s="322"/>
      <c r="J1658" s="322"/>
      <c r="K1658" s="159">
        <v>42633</v>
      </c>
      <c r="L1658" s="159">
        <v>42271</v>
      </c>
      <c r="M1658" s="169"/>
    </row>
    <row r="1659" spans="1:13" s="173" customFormat="1" ht="25.5">
      <c r="A1659" s="237">
        <v>16</v>
      </c>
      <c r="B1659" s="166"/>
      <c r="C1659" s="175" t="s">
        <v>6541</v>
      </c>
      <c r="D1659" s="171" t="s">
        <v>6522</v>
      </c>
      <c r="E1659" s="169" t="s">
        <v>6542</v>
      </c>
      <c r="F1659" s="61" t="s">
        <v>6543</v>
      </c>
      <c r="G1659" s="169" t="s">
        <v>5527</v>
      </c>
      <c r="H1659" s="320">
        <v>9200</v>
      </c>
      <c r="I1659" s="322"/>
      <c r="J1659" s="322"/>
      <c r="K1659" s="159">
        <v>42633</v>
      </c>
      <c r="L1659" s="159">
        <v>42271</v>
      </c>
      <c r="M1659" s="169"/>
    </row>
    <row r="1660" spans="1:13" s="173" customFormat="1" ht="25.5">
      <c r="A1660" s="237">
        <v>17</v>
      </c>
      <c r="B1660" s="166"/>
      <c r="C1660" s="175" t="s">
        <v>6544</v>
      </c>
      <c r="D1660" s="171" t="s">
        <v>6522</v>
      </c>
      <c r="E1660" s="169" t="s">
        <v>6545</v>
      </c>
      <c r="F1660" s="61" t="s">
        <v>6546</v>
      </c>
      <c r="G1660" s="169" t="s">
        <v>6547</v>
      </c>
      <c r="H1660" s="320">
        <v>111647</v>
      </c>
      <c r="I1660" s="322"/>
      <c r="J1660" s="322"/>
      <c r="K1660" s="159">
        <v>42633</v>
      </c>
      <c r="L1660" s="159">
        <v>42271</v>
      </c>
      <c r="M1660" s="169"/>
    </row>
    <row r="1661" spans="1:13" s="173" customFormat="1" ht="25.5">
      <c r="A1661" s="237">
        <v>18</v>
      </c>
      <c r="B1661" s="166"/>
      <c r="C1661" s="175" t="s">
        <v>6548</v>
      </c>
      <c r="D1661" s="171" t="s">
        <v>6522</v>
      </c>
      <c r="E1661" s="169" t="s">
        <v>6549</v>
      </c>
      <c r="F1661" s="61" t="s">
        <v>6550</v>
      </c>
      <c r="G1661" s="169" t="s">
        <v>5527</v>
      </c>
      <c r="H1661" s="320">
        <v>36228</v>
      </c>
      <c r="I1661" s="322"/>
      <c r="J1661" s="322"/>
      <c r="K1661" s="159">
        <v>42633</v>
      </c>
      <c r="L1661" s="159">
        <v>42271</v>
      </c>
      <c r="M1661" s="169"/>
    </row>
    <row r="1662" spans="1:13" s="173" customFormat="1" ht="25.5">
      <c r="A1662" s="237">
        <v>19</v>
      </c>
      <c r="B1662" s="166"/>
      <c r="C1662" s="175" t="s">
        <v>6551</v>
      </c>
      <c r="D1662" s="171" t="s">
        <v>6552</v>
      </c>
      <c r="E1662" s="169" t="s">
        <v>6553</v>
      </c>
      <c r="F1662" s="61" t="s">
        <v>6554</v>
      </c>
      <c r="G1662" s="169" t="s">
        <v>5527</v>
      </c>
      <c r="H1662" s="324">
        <v>2000</v>
      </c>
      <c r="I1662" s="325"/>
      <c r="J1662" s="325"/>
      <c r="K1662" s="159">
        <v>42639</v>
      </c>
      <c r="L1662" s="159">
        <v>42274</v>
      </c>
      <c r="M1662" s="174"/>
    </row>
    <row r="1663" spans="1:13" s="173" customFormat="1" ht="25.5">
      <c r="A1663" s="237">
        <v>20</v>
      </c>
      <c r="B1663" s="166"/>
      <c r="C1663" s="175" t="s">
        <v>6555</v>
      </c>
      <c r="D1663" s="171" t="s">
        <v>6552</v>
      </c>
      <c r="E1663" s="169" t="s">
        <v>6556</v>
      </c>
      <c r="F1663" s="61" t="s">
        <v>6557</v>
      </c>
      <c r="G1663" s="169" t="s">
        <v>5527</v>
      </c>
      <c r="H1663" s="324">
        <v>5000</v>
      </c>
      <c r="I1663" s="325"/>
      <c r="J1663" s="325"/>
      <c r="K1663" s="159">
        <v>42639</v>
      </c>
      <c r="L1663" s="159">
        <v>42271</v>
      </c>
      <c r="M1663" s="174"/>
    </row>
    <row r="1664" spans="1:13" s="173" customFormat="1" ht="25.5">
      <c r="A1664" s="237">
        <v>21</v>
      </c>
      <c r="B1664" s="166"/>
      <c r="C1664" s="175" t="s">
        <v>6558</v>
      </c>
      <c r="D1664" s="171" t="s">
        <v>6552</v>
      </c>
      <c r="E1664" s="169" t="s">
        <v>6559</v>
      </c>
      <c r="F1664" s="61" t="s">
        <v>6560</v>
      </c>
      <c r="G1664" s="169" t="s">
        <v>5527</v>
      </c>
      <c r="H1664" s="324">
        <v>4200</v>
      </c>
      <c r="I1664" s="325"/>
      <c r="J1664" s="325"/>
      <c r="K1664" s="159">
        <v>42639</v>
      </c>
      <c r="L1664" s="159">
        <v>42271</v>
      </c>
      <c r="M1664" s="174"/>
    </row>
    <row r="1665" spans="1:13" s="173" customFormat="1" ht="25.5">
      <c r="A1665" s="237">
        <v>22</v>
      </c>
      <c r="B1665" s="166"/>
      <c r="C1665" s="175" t="s">
        <v>6561</v>
      </c>
      <c r="D1665" s="171" t="s">
        <v>6552</v>
      </c>
      <c r="E1665" s="169" t="s">
        <v>6562</v>
      </c>
      <c r="F1665" s="61" t="s">
        <v>6563</v>
      </c>
      <c r="G1665" s="169" t="s">
        <v>5527</v>
      </c>
      <c r="H1665" s="324">
        <v>10200</v>
      </c>
      <c r="I1665" s="325"/>
      <c r="J1665" s="325"/>
      <c r="K1665" s="159">
        <v>42639</v>
      </c>
      <c r="L1665" s="159">
        <v>42271</v>
      </c>
      <c r="M1665" s="174"/>
    </row>
    <row r="1666" spans="1:13" s="173" customFormat="1" ht="25.5">
      <c r="A1666" s="237">
        <v>23</v>
      </c>
      <c r="B1666" s="166"/>
      <c r="C1666" s="175" t="s">
        <v>6564</v>
      </c>
      <c r="D1666" s="171" t="s">
        <v>6552</v>
      </c>
      <c r="E1666" s="169" t="s">
        <v>6565</v>
      </c>
      <c r="F1666" s="61" t="s">
        <v>6566</v>
      </c>
      <c r="G1666" s="169" t="s">
        <v>5527</v>
      </c>
      <c r="H1666" s="324">
        <v>20000</v>
      </c>
      <c r="I1666" s="325"/>
      <c r="J1666" s="325"/>
      <c r="K1666" s="159">
        <v>42639</v>
      </c>
      <c r="L1666" s="159">
        <v>42271</v>
      </c>
      <c r="M1666" s="174"/>
    </row>
    <row r="1667" spans="1:13" s="173" customFormat="1" ht="25.5">
      <c r="A1667" s="237">
        <v>24</v>
      </c>
      <c r="B1667" s="166"/>
      <c r="C1667" s="175" t="s">
        <v>6567</v>
      </c>
      <c r="D1667" s="171" t="s">
        <v>6552</v>
      </c>
      <c r="E1667" s="169" t="s">
        <v>6568</v>
      </c>
      <c r="F1667" s="61" t="s">
        <v>6569</v>
      </c>
      <c r="G1667" s="169" t="s">
        <v>6511</v>
      </c>
      <c r="H1667" s="324">
        <v>2380</v>
      </c>
      <c r="I1667" s="325"/>
      <c r="J1667" s="325"/>
      <c r="K1667" s="159">
        <v>42639</v>
      </c>
      <c r="L1667" s="159">
        <v>42271</v>
      </c>
      <c r="M1667" s="174"/>
    </row>
    <row r="1668" spans="1:13" s="173" customFormat="1" ht="25.5">
      <c r="A1668" s="237">
        <v>25</v>
      </c>
      <c r="B1668" s="166"/>
      <c r="C1668" s="175" t="s">
        <v>6570</v>
      </c>
      <c r="D1668" s="171" t="s">
        <v>6552</v>
      </c>
      <c r="E1668" s="169" t="s">
        <v>6571</v>
      </c>
      <c r="F1668" s="61" t="s">
        <v>6572</v>
      </c>
      <c r="G1668" s="169" t="s">
        <v>5527</v>
      </c>
      <c r="H1668" s="324">
        <v>4470</v>
      </c>
      <c r="I1668" s="325"/>
      <c r="J1668" s="325"/>
      <c r="K1668" s="159">
        <v>42639</v>
      </c>
      <c r="L1668" s="159">
        <v>42271</v>
      </c>
      <c r="M1668" s="174"/>
    </row>
    <row r="1669" spans="1:13" s="173" customFormat="1" ht="25.5">
      <c r="A1669" s="237">
        <v>26</v>
      </c>
      <c r="B1669" s="166"/>
      <c r="C1669" s="175" t="s">
        <v>6573</v>
      </c>
      <c r="D1669" s="171" t="s">
        <v>6574</v>
      </c>
      <c r="E1669" s="169" t="s">
        <v>6575</v>
      </c>
      <c r="F1669" s="61" t="s">
        <v>6576</v>
      </c>
      <c r="G1669" s="169" t="s">
        <v>5527</v>
      </c>
      <c r="H1669" s="320">
        <v>5000</v>
      </c>
      <c r="I1669" s="322"/>
      <c r="J1669" s="322"/>
      <c r="K1669" s="159">
        <v>42632</v>
      </c>
      <c r="L1669" s="159">
        <v>42271</v>
      </c>
      <c r="M1669" s="169"/>
    </row>
    <row r="1670" spans="1:13" s="173" customFormat="1" ht="12.75">
      <c r="A1670" s="237">
        <v>27</v>
      </c>
      <c r="B1670" s="166"/>
      <c r="C1670" s="175" t="s">
        <v>6577</v>
      </c>
      <c r="D1670" s="171" t="s">
        <v>6574</v>
      </c>
      <c r="E1670" s="169" t="s">
        <v>6578</v>
      </c>
      <c r="F1670" s="61" t="s">
        <v>6579</v>
      </c>
      <c r="G1670" s="169" t="s">
        <v>5527</v>
      </c>
      <c r="H1670" s="320">
        <v>4180</v>
      </c>
      <c r="I1670" s="322"/>
      <c r="J1670" s="322"/>
      <c r="K1670" s="159">
        <v>42632</v>
      </c>
      <c r="L1670" s="159">
        <v>42271</v>
      </c>
      <c r="M1670" s="169"/>
    </row>
    <row r="1671" spans="1:13" s="173" customFormat="1" ht="25.5">
      <c r="A1671" s="237">
        <v>28</v>
      </c>
      <c r="B1671" s="166"/>
      <c r="C1671" s="175" t="s">
        <v>6580</v>
      </c>
      <c r="D1671" s="171" t="s">
        <v>6574</v>
      </c>
      <c r="E1671" s="169" t="s">
        <v>6581</v>
      </c>
      <c r="F1671" s="61" t="s">
        <v>6582</v>
      </c>
      <c r="G1671" s="169" t="s">
        <v>5527</v>
      </c>
      <c r="H1671" s="320">
        <v>10185</v>
      </c>
      <c r="I1671" s="322"/>
      <c r="J1671" s="322"/>
      <c r="K1671" s="159">
        <v>42632</v>
      </c>
      <c r="L1671" s="159">
        <v>42271</v>
      </c>
      <c r="M1671" s="169"/>
    </row>
    <row r="1672" spans="1:13" s="173" customFormat="1" ht="25.5">
      <c r="A1672" s="237">
        <v>29</v>
      </c>
      <c r="B1672" s="166"/>
      <c r="C1672" s="175" t="s">
        <v>6583</v>
      </c>
      <c r="D1672" s="171" t="s">
        <v>6574</v>
      </c>
      <c r="E1672" s="169" t="s">
        <v>6575</v>
      </c>
      <c r="F1672" s="61" t="s">
        <v>6584</v>
      </c>
      <c r="G1672" s="169" t="s">
        <v>5527</v>
      </c>
      <c r="H1672" s="320">
        <v>5000</v>
      </c>
      <c r="I1672" s="322"/>
      <c r="J1672" s="322"/>
      <c r="K1672" s="159">
        <v>42632</v>
      </c>
      <c r="L1672" s="159">
        <v>42271</v>
      </c>
      <c r="M1672" s="169"/>
    </row>
    <row r="1673" spans="1:13" s="173" customFormat="1" ht="25.5">
      <c r="A1673" s="237">
        <v>30</v>
      </c>
      <c r="B1673" s="166"/>
      <c r="C1673" s="175" t="s">
        <v>6585</v>
      </c>
      <c r="D1673" s="171" t="s">
        <v>6574</v>
      </c>
      <c r="E1673" s="169" t="s">
        <v>6586</v>
      </c>
      <c r="F1673" s="61" t="s">
        <v>6587</v>
      </c>
      <c r="G1673" s="169" t="s">
        <v>5527</v>
      </c>
      <c r="H1673" s="320">
        <v>750</v>
      </c>
      <c r="I1673" s="322"/>
      <c r="J1673" s="322"/>
      <c r="K1673" s="159">
        <v>42632</v>
      </c>
      <c r="L1673" s="159">
        <v>42271</v>
      </c>
      <c r="M1673" s="169"/>
    </row>
    <row r="1674" spans="1:13" s="173" customFormat="1" ht="25.5">
      <c r="A1674" s="237">
        <v>31</v>
      </c>
      <c r="B1674" s="166"/>
      <c r="C1674" s="175" t="s">
        <v>6588</v>
      </c>
      <c r="D1674" s="171" t="s">
        <v>6574</v>
      </c>
      <c r="E1674" s="169" t="s">
        <v>6589</v>
      </c>
      <c r="F1674" s="61" t="s">
        <v>6590</v>
      </c>
      <c r="G1674" s="169" t="s">
        <v>6511</v>
      </c>
      <c r="H1674" s="320">
        <v>10780</v>
      </c>
      <c r="I1674" s="322"/>
      <c r="J1674" s="322"/>
      <c r="K1674" s="159">
        <v>42632</v>
      </c>
      <c r="L1674" s="159">
        <v>42271</v>
      </c>
      <c r="M1674" s="169"/>
    </row>
    <row r="1675" spans="1:13" s="173" customFormat="1" ht="25.5">
      <c r="A1675" s="237">
        <v>32</v>
      </c>
      <c r="B1675" s="166"/>
      <c r="C1675" s="175" t="s">
        <v>6591</v>
      </c>
      <c r="D1675" s="171" t="s">
        <v>6592</v>
      </c>
      <c r="E1675" s="169" t="s">
        <v>6593</v>
      </c>
      <c r="F1675" s="61" t="s">
        <v>6594</v>
      </c>
      <c r="G1675" s="169" t="s">
        <v>5527</v>
      </c>
      <c r="H1675" s="320">
        <v>11000</v>
      </c>
      <c r="I1675" s="322"/>
      <c r="J1675" s="322"/>
      <c r="K1675" s="159">
        <v>42628</v>
      </c>
      <c r="L1675" s="159">
        <v>42271</v>
      </c>
      <c r="M1675" s="169"/>
    </row>
    <row r="1676" spans="1:13" s="173" customFormat="1" ht="25.5">
      <c r="A1676" s="237">
        <v>33</v>
      </c>
      <c r="B1676" s="166"/>
      <c r="C1676" s="175" t="s">
        <v>6595</v>
      </c>
      <c r="D1676" s="171" t="s">
        <v>6592</v>
      </c>
      <c r="E1676" s="169" t="s">
        <v>6596</v>
      </c>
      <c r="F1676" s="61" t="s">
        <v>6597</v>
      </c>
      <c r="G1676" s="169" t="s">
        <v>5527</v>
      </c>
      <c r="H1676" s="320">
        <v>1200</v>
      </c>
      <c r="I1676" s="322"/>
      <c r="J1676" s="322"/>
      <c r="K1676" s="159">
        <v>42628</v>
      </c>
      <c r="L1676" s="159">
        <v>42271</v>
      </c>
      <c r="M1676" s="169"/>
    </row>
    <row r="1677" spans="1:13" s="173" customFormat="1" ht="25.5">
      <c r="A1677" s="237">
        <v>34</v>
      </c>
      <c r="B1677" s="166"/>
      <c r="C1677" s="175" t="s">
        <v>6598</v>
      </c>
      <c r="D1677" s="171" t="s">
        <v>6592</v>
      </c>
      <c r="E1677" s="169" t="s">
        <v>6599</v>
      </c>
      <c r="F1677" s="61" t="s">
        <v>6600</v>
      </c>
      <c r="G1677" s="169" t="s">
        <v>5527</v>
      </c>
      <c r="H1677" s="320">
        <v>200</v>
      </c>
      <c r="I1677" s="322"/>
      <c r="J1677" s="322"/>
      <c r="K1677" s="159">
        <v>42628</v>
      </c>
      <c r="L1677" s="159">
        <v>42271</v>
      </c>
      <c r="M1677" s="169"/>
    </row>
    <row r="1678" spans="1:13" s="173" customFormat="1" ht="25.5">
      <c r="A1678" s="237">
        <v>35</v>
      </c>
      <c r="B1678" s="166"/>
      <c r="C1678" s="175" t="s">
        <v>6601</v>
      </c>
      <c r="D1678" s="171" t="s">
        <v>6592</v>
      </c>
      <c r="E1678" s="169" t="s">
        <v>6602</v>
      </c>
      <c r="F1678" s="61" t="s">
        <v>6603</v>
      </c>
      <c r="G1678" s="169" t="s">
        <v>5527</v>
      </c>
      <c r="H1678" s="320">
        <v>10050</v>
      </c>
      <c r="I1678" s="322"/>
      <c r="J1678" s="322"/>
      <c r="K1678" s="159">
        <v>42628</v>
      </c>
      <c r="L1678" s="159">
        <v>42271</v>
      </c>
      <c r="M1678" s="169"/>
    </row>
    <row r="1679" spans="1:13" s="173" customFormat="1" ht="12.75">
      <c r="A1679" s="237">
        <v>36</v>
      </c>
      <c r="B1679" s="166"/>
      <c r="C1679" s="175" t="s">
        <v>6604</v>
      </c>
      <c r="D1679" s="171" t="s">
        <v>6592</v>
      </c>
      <c r="E1679" s="169" t="s">
        <v>6605</v>
      </c>
      <c r="F1679" s="61" t="s">
        <v>6606</v>
      </c>
      <c r="G1679" s="169" t="s">
        <v>5527</v>
      </c>
      <c r="H1679" s="320">
        <v>10000</v>
      </c>
      <c r="I1679" s="322"/>
      <c r="J1679" s="322"/>
      <c r="K1679" s="159">
        <v>42628</v>
      </c>
      <c r="L1679" s="159">
        <v>42633</v>
      </c>
      <c r="M1679" s="169"/>
    </row>
    <row r="1680" spans="1:13" s="173" customFormat="1" ht="25.5">
      <c r="A1680" s="237">
        <v>37</v>
      </c>
      <c r="B1680" s="166"/>
      <c r="C1680" s="175" t="s">
        <v>6607</v>
      </c>
      <c r="D1680" s="171" t="s">
        <v>6608</v>
      </c>
      <c r="E1680" s="169" t="s">
        <v>6609</v>
      </c>
      <c r="F1680" s="61" t="s">
        <v>6610</v>
      </c>
      <c r="G1680" s="169" t="s">
        <v>5527</v>
      </c>
      <c r="H1680" s="320">
        <v>5400</v>
      </c>
      <c r="I1680" s="322"/>
      <c r="J1680" s="322"/>
      <c r="K1680" s="159">
        <v>42629</v>
      </c>
      <c r="L1680" s="159">
        <v>42271</v>
      </c>
      <c r="M1680" s="169"/>
    </row>
    <row r="1681" spans="1:13" s="173" customFormat="1" ht="25.5">
      <c r="A1681" s="237">
        <v>38</v>
      </c>
      <c r="B1681" s="166"/>
      <c r="C1681" s="175" t="s">
        <v>6611</v>
      </c>
      <c r="D1681" s="171" t="s">
        <v>6608</v>
      </c>
      <c r="E1681" s="169" t="s">
        <v>6612</v>
      </c>
      <c r="F1681" s="61" t="s">
        <v>6613</v>
      </c>
      <c r="G1681" s="169" t="s">
        <v>5527</v>
      </c>
      <c r="H1681" s="320">
        <v>12200</v>
      </c>
      <c r="I1681" s="322"/>
      <c r="J1681" s="322"/>
      <c r="K1681" s="159">
        <v>42629</v>
      </c>
      <c r="L1681" s="159">
        <v>42271</v>
      </c>
      <c r="M1681" s="169"/>
    </row>
    <row r="1682" spans="1:13" s="173" customFormat="1" ht="25.5">
      <c r="A1682" s="237">
        <v>39</v>
      </c>
      <c r="B1682" s="166"/>
      <c r="C1682" s="175" t="s">
        <v>6614</v>
      </c>
      <c r="D1682" s="171" t="s">
        <v>6608</v>
      </c>
      <c r="E1682" s="169" t="s">
        <v>6615</v>
      </c>
      <c r="F1682" s="61" t="s">
        <v>6616</v>
      </c>
      <c r="G1682" s="169" t="s">
        <v>6617</v>
      </c>
      <c r="H1682" s="320">
        <v>482000</v>
      </c>
      <c r="I1682" s="322"/>
      <c r="J1682" s="322"/>
      <c r="K1682" s="159">
        <v>42629</v>
      </c>
      <c r="L1682" s="159">
        <v>42271</v>
      </c>
      <c r="M1682" s="169"/>
    </row>
    <row r="1683" spans="1:13" s="173" customFormat="1" ht="25.5">
      <c r="A1683" s="237">
        <v>40</v>
      </c>
      <c r="B1683" s="160"/>
      <c r="C1683" s="175" t="s">
        <v>6618</v>
      </c>
      <c r="D1683" s="171" t="s">
        <v>6608</v>
      </c>
      <c r="E1683" s="169" t="s">
        <v>6619</v>
      </c>
      <c r="F1683" s="61" t="s">
        <v>6620</v>
      </c>
      <c r="G1683" s="169" t="s">
        <v>5527</v>
      </c>
      <c r="H1683" s="320">
        <v>7627</v>
      </c>
      <c r="I1683" s="322"/>
      <c r="J1683" s="322"/>
      <c r="K1683" s="159">
        <v>42629</v>
      </c>
      <c r="L1683" s="159">
        <v>42641</v>
      </c>
      <c r="M1683" s="169"/>
    </row>
    <row r="1684" spans="1:13" s="173" customFormat="1" ht="25.5">
      <c r="A1684" s="237">
        <v>41</v>
      </c>
      <c r="B1684" s="166"/>
      <c r="C1684" s="175" t="s">
        <v>6621</v>
      </c>
      <c r="D1684" s="171" t="s">
        <v>6608</v>
      </c>
      <c r="E1684" s="169" t="s">
        <v>6622</v>
      </c>
      <c r="F1684" s="61" t="s">
        <v>6623</v>
      </c>
      <c r="G1684" s="169" t="s">
        <v>5527</v>
      </c>
      <c r="H1684" s="320">
        <v>5000</v>
      </c>
      <c r="I1684" s="322"/>
      <c r="J1684" s="322"/>
      <c r="K1684" s="159">
        <v>42629</v>
      </c>
      <c r="L1684" s="159">
        <v>42271</v>
      </c>
      <c r="M1684" s="169"/>
    </row>
    <row r="1685" spans="1:13" s="173" customFormat="1" ht="25.5">
      <c r="A1685" s="237">
        <v>42</v>
      </c>
      <c r="B1685" s="166"/>
      <c r="C1685" s="175" t="s">
        <v>6624</v>
      </c>
      <c r="D1685" s="171" t="s">
        <v>6608</v>
      </c>
      <c r="E1685" s="169" t="s">
        <v>6625</v>
      </c>
      <c r="F1685" s="61" t="s">
        <v>6626</v>
      </c>
      <c r="G1685" s="169" t="s">
        <v>5527</v>
      </c>
      <c r="H1685" s="320">
        <v>3200</v>
      </c>
      <c r="I1685" s="322"/>
      <c r="J1685" s="322"/>
      <c r="K1685" s="159">
        <v>42629</v>
      </c>
      <c r="L1685" s="159">
        <v>42611</v>
      </c>
      <c r="M1685" s="169"/>
    </row>
    <row r="1686" spans="1:13" s="173" customFormat="1" ht="25.5">
      <c r="A1686" s="237">
        <v>43</v>
      </c>
      <c r="B1686" s="166"/>
      <c r="C1686" s="175" t="s">
        <v>6627</v>
      </c>
      <c r="D1686" s="171" t="s">
        <v>6608</v>
      </c>
      <c r="E1686" s="169" t="s">
        <v>6628</v>
      </c>
      <c r="F1686" s="61" t="s">
        <v>6629</v>
      </c>
      <c r="G1686" s="169" t="s">
        <v>5527</v>
      </c>
      <c r="H1686" s="320">
        <v>5000</v>
      </c>
      <c r="I1686" s="322"/>
      <c r="J1686" s="322"/>
      <c r="K1686" s="159">
        <v>42629</v>
      </c>
      <c r="L1686" s="159">
        <v>42271</v>
      </c>
      <c r="M1686" s="169"/>
    </row>
    <row r="1687" spans="1:13" s="173" customFormat="1" ht="25.5">
      <c r="A1687" s="237">
        <v>44</v>
      </c>
      <c r="B1687" s="158"/>
      <c r="C1687" s="170" t="s">
        <v>6630</v>
      </c>
      <c r="D1687" s="171" t="s">
        <v>6631</v>
      </c>
      <c r="E1687" s="169" t="s">
        <v>6632</v>
      </c>
      <c r="F1687" s="61" t="s">
        <v>6633</v>
      </c>
      <c r="G1687" s="169" t="s">
        <v>5527</v>
      </c>
      <c r="H1687" s="324">
        <v>1500</v>
      </c>
      <c r="I1687" s="325"/>
      <c r="J1687" s="325"/>
      <c r="K1687" s="159">
        <v>42626</v>
      </c>
      <c r="L1687" s="159">
        <v>42271</v>
      </c>
      <c r="M1687" s="174"/>
    </row>
    <row r="1688" spans="1:13" s="173" customFormat="1" ht="12.75">
      <c r="A1688" s="237">
        <v>45</v>
      </c>
      <c r="B1688" s="161"/>
      <c r="C1688" s="170" t="s">
        <v>6634</v>
      </c>
      <c r="D1688" s="171" t="s">
        <v>6631</v>
      </c>
      <c r="E1688" s="169" t="s">
        <v>6635</v>
      </c>
      <c r="F1688" s="61" t="s">
        <v>6636</v>
      </c>
      <c r="G1688" s="169" t="s">
        <v>5527</v>
      </c>
      <c r="H1688" s="324">
        <v>4000</v>
      </c>
      <c r="I1688" s="325"/>
      <c r="J1688" s="325"/>
      <c r="K1688" s="159">
        <v>42626</v>
      </c>
      <c r="L1688" s="159">
        <v>42271</v>
      </c>
      <c r="M1688" s="174"/>
    </row>
    <row r="1689" spans="1:13" s="173" customFormat="1" ht="25.5">
      <c r="A1689" s="237">
        <v>46</v>
      </c>
      <c r="B1689" s="158"/>
      <c r="C1689" s="170" t="s">
        <v>6637</v>
      </c>
      <c r="D1689" s="171" t="s">
        <v>6631</v>
      </c>
      <c r="E1689" s="169" t="s">
        <v>6632</v>
      </c>
      <c r="F1689" s="61" t="s">
        <v>6638</v>
      </c>
      <c r="G1689" s="169" t="s">
        <v>5527</v>
      </c>
      <c r="H1689" s="324">
        <v>3200</v>
      </c>
      <c r="I1689" s="325"/>
      <c r="J1689" s="325"/>
      <c r="K1689" s="159">
        <v>42626</v>
      </c>
      <c r="L1689" s="159">
        <v>42271</v>
      </c>
      <c r="M1689" s="174"/>
    </row>
    <row r="1690" spans="1:13" s="173" customFormat="1" ht="25.5">
      <c r="A1690" s="237">
        <v>47</v>
      </c>
      <c r="B1690" s="158"/>
      <c r="C1690" s="170" t="s">
        <v>6639</v>
      </c>
      <c r="D1690" s="171" t="s">
        <v>6631</v>
      </c>
      <c r="E1690" s="169" t="s">
        <v>6640</v>
      </c>
      <c r="F1690" s="61" t="s">
        <v>6641</v>
      </c>
      <c r="G1690" s="169" t="s">
        <v>5527</v>
      </c>
      <c r="H1690" s="324">
        <v>3000</v>
      </c>
      <c r="I1690" s="325"/>
      <c r="J1690" s="325"/>
      <c r="K1690" s="159">
        <v>42626</v>
      </c>
      <c r="L1690" s="159">
        <v>42271</v>
      </c>
      <c r="M1690" s="174"/>
    </row>
    <row r="1691" spans="1:13" s="173" customFormat="1" ht="25.5">
      <c r="A1691" s="237">
        <v>48</v>
      </c>
      <c r="B1691" s="166"/>
      <c r="C1691" s="175" t="s">
        <v>6642</v>
      </c>
      <c r="D1691" s="171" t="s">
        <v>6631</v>
      </c>
      <c r="E1691" s="169" t="s">
        <v>6643</v>
      </c>
      <c r="F1691" s="61" t="s">
        <v>6644</v>
      </c>
      <c r="G1691" s="169" t="s">
        <v>6547</v>
      </c>
      <c r="H1691" s="322">
        <v>48100</v>
      </c>
      <c r="I1691" s="325"/>
      <c r="J1691" s="325"/>
      <c r="K1691" s="159">
        <v>42626</v>
      </c>
      <c r="L1691" s="159">
        <v>42271</v>
      </c>
      <c r="M1691" s="174"/>
    </row>
    <row r="1692" spans="1:13" s="173" customFormat="1" ht="25.5">
      <c r="A1692" s="237">
        <v>49</v>
      </c>
      <c r="B1692" s="166"/>
      <c r="C1692" s="175" t="s">
        <v>6645</v>
      </c>
      <c r="D1692" s="171" t="s">
        <v>6646</v>
      </c>
      <c r="E1692" s="169" t="s">
        <v>6647</v>
      </c>
      <c r="F1692" s="61" t="s">
        <v>6648</v>
      </c>
      <c r="G1692" s="169" t="s">
        <v>5527</v>
      </c>
      <c r="H1692" s="320">
        <v>5200</v>
      </c>
      <c r="I1692" s="322"/>
      <c r="J1692" s="322"/>
      <c r="K1692" s="159">
        <v>42636</v>
      </c>
      <c r="L1692" s="159">
        <v>42271</v>
      </c>
      <c r="M1692" s="169"/>
    </row>
    <row r="1693" spans="1:13" s="173" customFormat="1" ht="25.5">
      <c r="A1693" s="237">
        <v>50</v>
      </c>
      <c r="B1693" s="160"/>
      <c r="C1693" s="175" t="s">
        <v>6649</v>
      </c>
      <c r="D1693" s="171" t="s">
        <v>6646</v>
      </c>
      <c r="E1693" s="169" t="s">
        <v>6650</v>
      </c>
      <c r="F1693" s="61" t="s">
        <v>6651</v>
      </c>
      <c r="G1693" s="169" t="s">
        <v>5527</v>
      </c>
      <c r="H1693" s="320">
        <v>10200</v>
      </c>
      <c r="I1693" s="322"/>
      <c r="J1693" s="322"/>
      <c r="K1693" s="159">
        <v>42636</v>
      </c>
      <c r="L1693" s="159">
        <v>42639</v>
      </c>
      <c r="M1693" s="169"/>
    </row>
    <row r="1694" spans="1:13" s="173" customFormat="1" ht="25.5">
      <c r="A1694" s="237">
        <v>51</v>
      </c>
      <c r="B1694" s="166"/>
      <c r="C1694" s="175" t="s">
        <v>6652</v>
      </c>
      <c r="D1694" s="171" t="s">
        <v>6646</v>
      </c>
      <c r="E1694" s="169" t="s">
        <v>6653</v>
      </c>
      <c r="F1694" s="61" t="s">
        <v>6654</v>
      </c>
      <c r="G1694" s="169" t="s">
        <v>5527</v>
      </c>
      <c r="H1694" s="320">
        <v>400</v>
      </c>
      <c r="I1694" s="322"/>
      <c r="J1694" s="322"/>
      <c r="K1694" s="159">
        <v>42636</v>
      </c>
      <c r="L1694" s="159">
        <v>42639</v>
      </c>
      <c r="M1694" s="169"/>
    </row>
    <row r="1695" spans="1:13" s="173" customFormat="1" ht="25.5">
      <c r="A1695" s="237">
        <v>52</v>
      </c>
      <c r="B1695" s="166"/>
      <c r="C1695" s="175" t="s">
        <v>6655</v>
      </c>
      <c r="D1695" s="171" t="s">
        <v>6646</v>
      </c>
      <c r="E1695" s="169" t="s">
        <v>6656</v>
      </c>
      <c r="F1695" s="61" t="s">
        <v>6657</v>
      </c>
      <c r="G1695" s="169" t="s">
        <v>6658</v>
      </c>
      <c r="H1695" s="322">
        <v>25000</v>
      </c>
      <c r="I1695" s="322"/>
      <c r="J1695" s="322"/>
      <c r="K1695" s="159">
        <v>42636</v>
      </c>
      <c r="L1695" s="159">
        <v>42639</v>
      </c>
      <c r="M1695" s="169"/>
    </row>
    <row r="1696" spans="1:13" s="173" customFormat="1" ht="25.5">
      <c r="A1696" s="237">
        <v>53</v>
      </c>
      <c r="B1696" s="166"/>
      <c r="C1696" s="175" t="s">
        <v>6659</v>
      </c>
      <c r="D1696" s="171" t="s">
        <v>6660</v>
      </c>
      <c r="E1696" s="169" t="s">
        <v>6661</v>
      </c>
      <c r="F1696" s="61" t="s">
        <v>6662</v>
      </c>
      <c r="G1696" s="169" t="s">
        <v>6663</v>
      </c>
      <c r="H1696" s="320">
        <v>5200</v>
      </c>
      <c r="I1696" s="322"/>
      <c r="J1696" s="322"/>
      <c r="K1696" s="159">
        <v>42636</v>
      </c>
      <c r="L1696" s="159">
        <v>42639</v>
      </c>
      <c r="M1696" s="169"/>
    </row>
    <row r="1697" spans="1:13" s="173" customFormat="1" ht="25.5">
      <c r="A1697" s="237">
        <v>54</v>
      </c>
      <c r="B1697" s="166"/>
      <c r="C1697" s="175" t="s">
        <v>6664</v>
      </c>
      <c r="D1697" s="171" t="s">
        <v>6660</v>
      </c>
      <c r="E1697" s="169" t="s">
        <v>6665</v>
      </c>
      <c r="F1697" s="61" t="s">
        <v>6666</v>
      </c>
      <c r="G1697" s="169" t="s">
        <v>6663</v>
      </c>
      <c r="H1697" s="320">
        <v>5500</v>
      </c>
      <c r="I1697" s="322"/>
      <c r="J1697" s="322"/>
      <c r="K1697" s="159">
        <v>42636</v>
      </c>
      <c r="L1697" s="159">
        <v>42639</v>
      </c>
      <c r="M1697" s="169"/>
    </row>
    <row r="1698" spans="1:13" s="173" customFormat="1" ht="25.5">
      <c r="A1698" s="237">
        <v>55</v>
      </c>
      <c r="B1698" s="166"/>
      <c r="C1698" s="175" t="s">
        <v>6667</v>
      </c>
      <c r="D1698" s="171" t="s">
        <v>6660</v>
      </c>
      <c r="E1698" s="169" t="s">
        <v>6668</v>
      </c>
      <c r="F1698" s="61" t="s">
        <v>6669</v>
      </c>
      <c r="G1698" s="169" t="s">
        <v>6658</v>
      </c>
      <c r="H1698" s="320">
        <v>8000</v>
      </c>
      <c r="I1698" s="322"/>
      <c r="J1698" s="322"/>
      <c r="K1698" s="159">
        <v>42636</v>
      </c>
      <c r="L1698" s="159">
        <v>42639</v>
      </c>
      <c r="M1698" s="169"/>
    </row>
    <row r="1699" spans="1:13" s="173" customFormat="1" ht="25.5">
      <c r="A1699" s="237">
        <v>56</v>
      </c>
      <c r="B1699" s="166"/>
      <c r="C1699" s="175" t="s">
        <v>6670</v>
      </c>
      <c r="D1699" s="171" t="s">
        <v>6671</v>
      </c>
      <c r="E1699" s="169" t="s">
        <v>6672</v>
      </c>
      <c r="F1699" s="61" t="s">
        <v>6673</v>
      </c>
      <c r="G1699" s="169" t="s">
        <v>5527</v>
      </c>
      <c r="H1699" s="320">
        <v>3000</v>
      </c>
      <c r="I1699" s="322"/>
      <c r="J1699" s="322"/>
      <c r="K1699" s="159">
        <v>42639</v>
      </c>
      <c r="L1699" s="159">
        <v>42640</v>
      </c>
      <c r="M1699" s="169"/>
    </row>
    <row r="1700" spans="1:13" s="173" customFormat="1" ht="25.5">
      <c r="A1700" s="237">
        <v>57</v>
      </c>
      <c r="B1700" s="166"/>
      <c r="C1700" s="175" t="s">
        <v>6674</v>
      </c>
      <c r="D1700" s="171" t="s">
        <v>6671</v>
      </c>
      <c r="E1700" s="169" t="s">
        <v>6672</v>
      </c>
      <c r="F1700" s="61" t="s">
        <v>6675</v>
      </c>
      <c r="G1700" s="169" t="s">
        <v>5527</v>
      </c>
      <c r="H1700" s="320">
        <v>2000</v>
      </c>
      <c r="I1700" s="322"/>
      <c r="J1700" s="322"/>
      <c r="K1700" s="159">
        <v>42639</v>
      </c>
      <c r="L1700" s="159">
        <v>42640</v>
      </c>
      <c r="M1700" s="169"/>
    </row>
    <row r="1701" spans="1:13" s="173" customFormat="1" ht="25.5">
      <c r="A1701" s="237">
        <v>58</v>
      </c>
      <c r="B1701" s="166"/>
      <c r="C1701" s="175" t="s">
        <v>6676</v>
      </c>
      <c r="D1701" s="171" t="s">
        <v>6671</v>
      </c>
      <c r="E1701" s="169" t="s">
        <v>6677</v>
      </c>
      <c r="F1701" s="61" t="s">
        <v>6678</v>
      </c>
      <c r="G1701" s="169" t="s">
        <v>6658</v>
      </c>
      <c r="H1701" s="320">
        <v>30000</v>
      </c>
      <c r="I1701" s="322"/>
      <c r="J1701" s="322"/>
      <c r="K1701" s="159">
        <v>42639</v>
      </c>
      <c r="L1701" s="159">
        <v>42640</v>
      </c>
      <c r="M1701" s="169"/>
    </row>
    <row r="1702" spans="1:13" s="173" customFormat="1" ht="25.5">
      <c r="A1702" s="237">
        <v>59</v>
      </c>
      <c r="B1702" s="162"/>
      <c r="C1702" s="175" t="s">
        <v>6679</v>
      </c>
      <c r="D1702" s="171" t="s">
        <v>6671</v>
      </c>
      <c r="E1702" s="169" t="s">
        <v>6680</v>
      </c>
      <c r="F1702" s="61" t="s">
        <v>6681</v>
      </c>
      <c r="G1702" s="169" t="s">
        <v>5527</v>
      </c>
      <c r="H1702" s="320">
        <v>25889</v>
      </c>
      <c r="I1702" s="326"/>
      <c r="J1702" s="326"/>
      <c r="K1702" s="159">
        <v>42639</v>
      </c>
      <c r="L1702" s="159">
        <v>42271</v>
      </c>
      <c r="M1702" s="176"/>
    </row>
    <row r="1703" spans="1:13" s="173" customFormat="1" ht="38.25">
      <c r="A1703" s="237">
        <v>60</v>
      </c>
      <c r="B1703" s="166"/>
      <c r="C1703" s="177" t="s">
        <v>6682</v>
      </c>
      <c r="D1703" s="177" t="s">
        <v>6683</v>
      </c>
      <c r="E1703" s="163" t="s">
        <v>6684</v>
      </c>
      <c r="F1703" s="178" t="s">
        <v>6685</v>
      </c>
      <c r="G1703" s="179" t="s">
        <v>2792</v>
      </c>
      <c r="H1703" s="327">
        <v>3200</v>
      </c>
      <c r="I1703" s="325"/>
      <c r="J1703" s="325"/>
      <c r="K1703" s="174"/>
      <c r="L1703" s="180" t="s">
        <v>6686</v>
      </c>
      <c r="M1703" s="169"/>
    </row>
    <row r="1704" spans="1:13" s="173" customFormat="1" ht="38.25">
      <c r="A1704" s="237">
        <v>61</v>
      </c>
      <c r="B1704" s="166"/>
      <c r="C1704" s="177" t="s">
        <v>6687</v>
      </c>
      <c r="D1704" s="177" t="s">
        <v>6683</v>
      </c>
      <c r="E1704" s="163" t="s">
        <v>6688</v>
      </c>
      <c r="F1704" s="178" t="s">
        <v>6689</v>
      </c>
      <c r="G1704" s="179" t="s">
        <v>2784</v>
      </c>
      <c r="H1704" s="327">
        <v>4133</v>
      </c>
      <c r="I1704" s="325"/>
      <c r="J1704" s="325"/>
      <c r="K1704" s="174"/>
      <c r="L1704" s="180" t="s">
        <v>6690</v>
      </c>
      <c r="M1704" s="169"/>
    </row>
    <row r="1705" spans="1:13" s="173" customFormat="1" ht="38.25">
      <c r="A1705" s="237">
        <v>62</v>
      </c>
      <c r="B1705" s="166"/>
      <c r="C1705" s="177" t="s">
        <v>6691</v>
      </c>
      <c r="D1705" s="177" t="s">
        <v>6683</v>
      </c>
      <c r="E1705" s="163" t="s">
        <v>6684</v>
      </c>
      <c r="F1705" s="178" t="s">
        <v>6692</v>
      </c>
      <c r="G1705" s="179" t="s">
        <v>2792</v>
      </c>
      <c r="H1705" s="327">
        <v>3200</v>
      </c>
      <c r="I1705" s="325"/>
      <c r="J1705" s="325"/>
      <c r="K1705" s="174"/>
      <c r="L1705" s="180" t="s">
        <v>6693</v>
      </c>
      <c r="M1705" s="169"/>
    </row>
    <row r="1706" spans="1:13" s="173" customFormat="1" ht="38.25">
      <c r="A1706" s="237">
        <v>63</v>
      </c>
      <c r="B1706" s="166"/>
      <c r="C1706" s="177" t="s">
        <v>6694</v>
      </c>
      <c r="D1706" s="177" t="s">
        <v>6683</v>
      </c>
      <c r="E1706" s="163" t="s">
        <v>6695</v>
      </c>
      <c r="F1706" s="178" t="s">
        <v>6696</v>
      </c>
      <c r="G1706" s="179" t="s">
        <v>2792</v>
      </c>
      <c r="H1706" s="327">
        <v>5200</v>
      </c>
      <c r="I1706" s="325"/>
      <c r="J1706" s="325"/>
      <c r="K1706" s="174"/>
      <c r="L1706" s="180" t="s">
        <v>6697</v>
      </c>
      <c r="M1706" s="169"/>
    </row>
    <row r="1707" spans="1:13" s="173" customFormat="1" ht="38.25">
      <c r="A1707" s="237">
        <v>64</v>
      </c>
      <c r="B1707" s="166"/>
      <c r="C1707" s="177" t="s">
        <v>6698</v>
      </c>
      <c r="D1707" s="177" t="s">
        <v>6683</v>
      </c>
      <c r="E1707" s="163" t="s">
        <v>6699</v>
      </c>
      <c r="F1707" s="178" t="s">
        <v>6700</v>
      </c>
      <c r="G1707" s="179" t="s">
        <v>3121</v>
      </c>
      <c r="H1707" s="327">
        <v>1100</v>
      </c>
      <c r="I1707" s="325"/>
      <c r="J1707" s="325"/>
      <c r="K1707" s="174"/>
      <c r="L1707" s="180" t="s">
        <v>6701</v>
      </c>
      <c r="M1707" s="169"/>
    </row>
    <row r="1708" spans="1:13" s="173" customFormat="1" ht="38.25">
      <c r="A1708" s="237">
        <v>65</v>
      </c>
      <c r="B1708" s="166"/>
      <c r="C1708" s="177" t="s">
        <v>6702</v>
      </c>
      <c r="D1708" s="177" t="s">
        <v>6683</v>
      </c>
      <c r="E1708" s="163" t="s">
        <v>6703</v>
      </c>
      <c r="F1708" s="178" t="s">
        <v>6704</v>
      </c>
      <c r="G1708" s="179" t="s">
        <v>2784</v>
      </c>
      <c r="H1708" s="327">
        <v>475</v>
      </c>
      <c r="I1708" s="325"/>
      <c r="J1708" s="325"/>
      <c r="K1708" s="174"/>
      <c r="L1708" s="180" t="s">
        <v>6705</v>
      </c>
      <c r="M1708" s="169"/>
    </row>
    <row r="1709" spans="1:13" s="173" customFormat="1" ht="51">
      <c r="A1709" s="237">
        <v>66</v>
      </c>
      <c r="B1709" s="166"/>
      <c r="C1709" s="177" t="s">
        <v>6706</v>
      </c>
      <c r="D1709" s="177" t="s">
        <v>6707</v>
      </c>
      <c r="E1709" s="163" t="s">
        <v>6708</v>
      </c>
      <c r="F1709" s="178" t="s">
        <v>6709</v>
      </c>
      <c r="G1709" s="179" t="s">
        <v>2784</v>
      </c>
      <c r="H1709" s="327">
        <v>4500</v>
      </c>
      <c r="I1709" s="325"/>
      <c r="J1709" s="325"/>
      <c r="K1709" s="174"/>
      <c r="L1709" s="180" t="s">
        <v>6710</v>
      </c>
      <c r="M1709" s="174"/>
    </row>
    <row r="1710" spans="1:13" s="173" customFormat="1" ht="38.25">
      <c r="A1710" s="237">
        <v>67</v>
      </c>
      <c r="B1710" s="162"/>
      <c r="C1710" s="177" t="s">
        <v>6711</v>
      </c>
      <c r="D1710" s="177" t="s">
        <v>6712</v>
      </c>
      <c r="E1710" s="163" t="s">
        <v>6713</v>
      </c>
      <c r="F1710" s="178" t="s">
        <v>6714</v>
      </c>
      <c r="G1710" s="179" t="s">
        <v>3130</v>
      </c>
      <c r="H1710" s="327">
        <v>38000</v>
      </c>
      <c r="I1710" s="328"/>
      <c r="J1710" s="328"/>
      <c r="K1710" s="181"/>
      <c r="L1710" s="182" t="s">
        <v>6715</v>
      </c>
      <c r="M1710" s="181"/>
    </row>
    <row r="1711" spans="1:13" s="173" customFormat="1" ht="38.25">
      <c r="A1711" s="237">
        <v>68</v>
      </c>
      <c r="B1711" s="162"/>
      <c r="C1711" s="177" t="s">
        <v>6716</v>
      </c>
      <c r="D1711" s="177" t="s">
        <v>6712</v>
      </c>
      <c r="E1711" s="163" t="s">
        <v>6717</v>
      </c>
      <c r="F1711" s="178" t="s">
        <v>6718</v>
      </c>
      <c r="G1711" s="179" t="s">
        <v>3130</v>
      </c>
      <c r="H1711" s="327">
        <v>2500</v>
      </c>
      <c r="I1711" s="328"/>
      <c r="J1711" s="328"/>
      <c r="K1711" s="181"/>
      <c r="L1711" s="182" t="s">
        <v>6719</v>
      </c>
      <c r="M1711" s="181"/>
    </row>
    <row r="1712" spans="1:13" s="173" customFormat="1" ht="38.25">
      <c r="A1712" s="237">
        <v>69</v>
      </c>
      <c r="B1712" s="162"/>
      <c r="C1712" s="177" t="s">
        <v>6720</v>
      </c>
      <c r="D1712" s="177" t="s">
        <v>6712</v>
      </c>
      <c r="E1712" s="163" t="s">
        <v>6721</v>
      </c>
      <c r="F1712" s="178" t="s">
        <v>6722</v>
      </c>
      <c r="G1712" s="179" t="s">
        <v>3130</v>
      </c>
      <c r="H1712" s="327">
        <v>8400</v>
      </c>
      <c r="I1712" s="328"/>
      <c r="J1712" s="328"/>
      <c r="K1712" s="181"/>
      <c r="L1712" s="182" t="s">
        <v>6723</v>
      </c>
      <c r="M1712" s="181"/>
    </row>
    <row r="1713" spans="1:13" s="173" customFormat="1" ht="38.25">
      <c r="A1713" s="237">
        <v>70</v>
      </c>
      <c r="B1713" s="166"/>
      <c r="C1713" s="177" t="s">
        <v>6724</v>
      </c>
      <c r="D1713" s="177" t="s">
        <v>6712</v>
      </c>
      <c r="E1713" s="163" t="s">
        <v>6725</v>
      </c>
      <c r="F1713" s="178" t="s">
        <v>6726</v>
      </c>
      <c r="G1713" s="179" t="s">
        <v>6402</v>
      </c>
      <c r="H1713" s="327">
        <v>400</v>
      </c>
      <c r="I1713" s="325"/>
      <c r="J1713" s="325"/>
      <c r="K1713" s="174"/>
      <c r="L1713" s="180"/>
      <c r="M1713" s="174"/>
    </row>
    <row r="1714" spans="1:13" s="173" customFormat="1" ht="38.25">
      <c r="A1714" s="237">
        <v>71</v>
      </c>
      <c r="B1714" s="166"/>
      <c r="C1714" s="177" t="s">
        <v>6727</v>
      </c>
      <c r="D1714" s="177" t="s">
        <v>6712</v>
      </c>
      <c r="E1714" s="163" t="s">
        <v>6728</v>
      </c>
      <c r="F1714" s="178" t="s">
        <v>6729</v>
      </c>
      <c r="G1714" s="179" t="s">
        <v>3130</v>
      </c>
      <c r="H1714" s="327">
        <v>5910</v>
      </c>
      <c r="I1714" s="325"/>
      <c r="J1714" s="325"/>
      <c r="K1714" s="174"/>
      <c r="L1714" s="180"/>
      <c r="M1714" s="174"/>
    </row>
    <row r="1715" spans="1:13" s="173" customFormat="1" ht="38.25">
      <c r="A1715" s="237">
        <v>72</v>
      </c>
      <c r="B1715" s="174"/>
      <c r="C1715" s="164" t="s">
        <v>6730</v>
      </c>
      <c r="D1715" s="164" t="s">
        <v>6731</v>
      </c>
      <c r="E1715" s="163" t="s">
        <v>6732</v>
      </c>
      <c r="F1715" s="165" t="s">
        <v>6733</v>
      </c>
      <c r="G1715" s="164" t="s">
        <v>2792</v>
      </c>
      <c r="H1715" s="329">
        <v>3200</v>
      </c>
      <c r="I1715" s="325"/>
      <c r="J1715" s="325"/>
      <c r="K1715" s="183">
        <v>42073</v>
      </c>
      <c r="L1715" s="165" t="s">
        <v>6734</v>
      </c>
      <c r="M1715" s="174"/>
    </row>
    <row r="1716" spans="1:13" s="173" customFormat="1" ht="38.25">
      <c r="A1716" s="237">
        <v>73</v>
      </c>
      <c r="B1716" s="174"/>
      <c r="C1716" s="164" t="s">
        <v>6735</v>
      </c>
      <c r="D1716" s="164" t="s">
        <v>6731</v>
      </c>
      <c r="E1716" s="163" t="s">
        <v>6736</v>
      </c>
      <c r="F1716" s="165" t="s">
        <v>6737</v>
      </c>
      <c r="G1716" s="164" t="s">
        <v>2690</v>
      </c>
      <c r="H1716" s="329">
        <v>10000</v>
      </c>
      <c r="I1716" s="325"/>
      <c r="J1716" s="325"/>
      <c r="K1716" s="183">
        <v>42073</v>
      </c>
      <c r="L1716" s="165" t="s">
        <v>6738</v>
      </c>
      <c r="M1716" s="174"/>
    </row>
    <row r="1717" spans="1:13" s="173" customFormat="1" ht="38.25">
      <c r="A1717" s="237">
        <v>74</v>
      </c>
      <c r="B1717" s="174"/>
      <c r="C1717" s="164" t="s">
        <v>6739</v>
      </c>
      <c r="D1717" s="164" t="s">
        <v>6731</v>
      </c>
      <c r="E1717" s="163" t="s">
        <v>6740</v>
      </c>
      <c r="F1717" s="165" t="s">
        <v>6741</v>
      </c>
      <c r="G1717" s="164" t="s">
        <v>2690</v>
      </c>
      <c r="H1717" s="329">
        <v>2500</v>
      </c>
      <c r="I1717" s="325"/>
      <c r="J1717" s="325"/>
      <c r="K1717" s="183">
        <v>42073</v>
      </c>
      <c r="L1717" s="165" t="s">
        <v>6742</v>
      </c>
      <c r="M1717" s="174"/>
    </row>
    <row r="1718" spans="1:13" s="173" customFormat="1" ht="38.25">
      <c r="A1718" s="237">
        <v>75</v>
      </c>
      <c r="B1718" s="174"/>
      <c r="C1718" s="164" t="s">
        <v>6743</v>
      </c>
      <c r="D1718" s="164" t="s">
        <v>6731</v>
      </c>
      <c r="E1718" s="163" t="s">
        <v>6740</v>
      </c>
      <c r="F1718" s="165" t="s">
        <v>6744</v>
      </c>
      <c r="G1718" s="164" t="s">
        <v>2690</v>
      </c>
      <c r="H1718" s="329">
        <v>5000</v>
      </c>
      <c r="I1718" s="325"/>
      <c r="J1718" s="325"/>
      <c r="K1718" s="183">
        <v>42073</v>
      </c>
      <c r="L1718" s="165" t="s">
        <v>6745</v>
      </c>
      <c r="M1718" s="174"/>
    </row>
    <row r="1719" spans="1:13" s="173" customFormat="1" ht="38.25">
      <c r="A1719" s="237">
        <v>76</v>
      </c>
      <c r="B1719" s="174"/>
      <c r="C1719" s="164" t="s">
        <v>6746</v>
      </c>
      <c r="D1719" s="164" t="s">
        <v>6731</v>
      </c>
      <c r="E1719" s="163" t="s">
        <v>6747</v>
      </c>
      <c r="F1719" s="165" t="s">
        <v>6748</v>
      </c>
      <c r="G1719" s="164" t="s">
        <v>6749</v>
      </c>
      <c r="H1719" s="329">
        <v>4688</v>
      </c>
      <c r="I1719" s="325"/>
      <c r="J1719" s="325"/>
      <c r="K1719" s="183">
        <v>42073</v>
      </c>
      <c r="L1719" s="165" t="s">
        <v>6750</v>
      </c>
      <c r="M1719" s="174"/>
    </row>
    <row r="1720" spans="1:13" s="173" customFormat="1" ht="38.25">
      <c r="A1720" s="237">
        <v>77</v>
      </c>
      <c r="B1720" s="174"/>
      <c r="C1720" s="164" t="s">
        <v>6751</v>
      </c>
      <c r="D1720" s="164" t="s">
        <v>6752</v>
      </c>
      <c r="E1720" s="163" t="s">
        <v>6753</v>
      </c>
      <c r="F1720" s="165" t="s">
        <v>6754</v>
      </c>
      <c r="G1720" s="164" t="s">
        <v>6749</v>
      </c>
      <c r="H1720" s="329">
        <v>5700</v>
      </c>
      <c r="I1720" s="325"/>
      <c r="J1720" s="325"/>
      <c r="K1720" s="183">
        <v>42073</v>
      </c>
      <c r="L1720" s="165" t="s">
        <v>6755</v>
      </c>
      <c r="M1720" s="174"/>
    </row>
    <row r="1721" spans="1:13" s="173" customFormat="1" ht="38.25">
      <c r="A1721" s="237">
        <v>78</v>
      </c>
      <c r="B1721" s="174"/>
      <c r="C1721" s="164" t="s">
        <v>6756</v>
      </c>
      <c r="D1721" s="164" t="s">
        <v>6752</v>
      </c>
      <c r="E1721" s="163" t="s">
        <v>6757</v>
      </c>
      <c r="F1721" s="165" t="s">
        <v>6758</v>
      </c>
      <c r="G1721" s="164" t="s">
        <v>3061</v>
      </c>
      <c r="H1721" s="329">
        <v>400</v>
      </c>
      <c r="I1721" s="325"/>
      <c r="J1721" s="325"/>
      <c r="K1721" s="183">
        <v>42073</v>
      </c>
      <c r="L1721" s="165" t="s">
        <v>6759</v>
      </c>
      <c r="M1721" s="174"/>
    </row>
    <row r="1722" spans="1:13" s="173" customFormat="1" ht="38.25">
      <c r="A1722" s="237">
        <v>79</v>
      </c>
      <c r="B1722" s="174"/>
      <c r="C1722" s="164" t="s">
        <v>6760</v>
      </c>
      <c r="D1722" s="164" t="s">
        <v>6752</v>
      </c>
      <c r="E1722" s="163" t="s">
        <v>6761</v>
      </c>
      <c r="F1722" s="165" t="s">
        <v>6762</v>
      </c>
      <c r="G1722" s="164" t="s">
        <v>2792</v>
      </c>
      <c r="H1722" s="329">
        <v>17200</v>
      </c>
      <c r="I1722" s="325"/>
      <c r="J1722" s="325"/>
      <c r="K1722" s="183">
        <v>42073</v>
      </c>
      <c r="L1722" s="165" t="s">
        <v>6763</v>
      </c>
      <c r="M1722" s="174"/>
    </row>
    <row r="1723" spans="1:13" s="173" customFormat="1" ht="38.25">
      <c r="A1723" s="237">
        <v>80</v>
      </c>
      <c r="B1723" s="174"/>
      <c r="C1723" s="164" t="s">
        <v>6764</v>
      </c>
      <c r="D1723" s="164" t="s">
        <v>6752</v>
      </c>
      <c r="E1723" s="163" t="s">
        <v>6765</v>
      </c>
      <c r="F1723" s="165" t="s">
        <v>6766</v>
      </c>
      <c r="G1723" s="164" t="s">
        <v>2792</v>
      </c>
      <c r="H1723" s="329">
        <v>5000</v>
      </c>
      <c r="I1723" s="325"/>
      <c r="J1723" s="325"/>
      <c r="K1723" s="183">
        <v>42073</v>
      </c>
      <c r="L1723" s="165" t="s">
        <v>6767</v>
      </c>
      <c r="M1723" s="174"/>
    </row>
    <row r="1724" spans="1:13" s="173" customFormat="1" ht="38.25">
      <c r="A1724" s="237">
        <v>81</v>
      </c>
      <c r="B1724" s="174"/>
      <c r="C1724" s="164" t="s">
        <v>6768</v>
      </c>
      <c r="D1724" s="164" t="s">
        <v>6769</v>
      </c>
      <c r="E1724" s="163" t="s">
        <v>6770</v>
      </c>
      <c r="F1724" s="165" t="s">
        <v>6771</v>
      </c>
      <c r="G1724" s="164" t="s">
        <v>2792</v>
      </c>
      <c r="H1724" s="329">
        <v>23400</v>
      </c>
      <c r="I1724" s="325"/>
      <c r="J1724" s="325"/>
      <c r="K1724" s="183">
        <v>42073</v>
      </c>
      <c r="L1724" s="165" t="s">
        <v>6772</v>
      </c>
      <c r="M1724" s="174"/>
    </row>
    <row r="1725" spans="1:13" s="173" customFormat="1" ht="51">
      <c r="A1725" s="237">
        <v>82</v>
      </c>
      <c r="B1725" s="174"/>
      <c r="C1725" s="164" t="s">
        <v>6773</v>
      </c>
      <c r="D1725" s="164" t="s">
        <v>6769</v>
      </c>
      <c r="E1725" s="163" t="s">
        <v>6774</v>
      </c>
      <c r="F1725" s="165" t="s">
        <v>6775</v>
      </c>
      <c r="G1725" s="164" t="s">
        <v>6776</v>
      </c>
      <c r="H1725" s="329">
        <v>8537</v>
      </c>
      <c r="I1725" s="325"/>
      <c r="J1725" s="325"/>
      <c r="K1725" s="183">
        <v>42073</v>
      </c>
      <c r="L1725" s="165" t="s">
        <v>6777</v>
      </c>
      <c r="M1725" s="174"/>
    </row>
    <row r="1726" spans="1:13" s="173" customFormat="1" ht="51">
      <c r="A1726" s="237">
        <v>83</v>
      </c>
      <c r="B1726" s="174"/>
      <c r="C1726" s="164" t="s">
        <v>6778</v>
      </c>
      <c r="D1726" s="164" t="s">
        <v>6769</v>
      </c>
      <c r="E1726" s="163" t="s">
        <v>6779</v>
      </c>
      <c r="F1726" s="165" t="s">
        <v>6780</v>
      </c>
      <c r="G1726" s="164" t="s">
        <v>2690</v>
      </c>
      <c r="H1726" s="329">
        <v>8000</v>
      </c>
      <c r="I1726" s="325"/>
      <c r="J1726" s="325"/>
      <c r="K1726" s="183">
        <v>42073</v>
      </c>
      <c r="L1726" s="165" t="s">
        <v>6781</v>
      </c>
      <c r="M1726" s="174"/>
    </row>
    <row r="1727" spans="1:13" s="173" customFormat="1" ht="38.25">
      <c r="A1727" s="237">
        <v>84</v>
      </c>
      <c r="B1727" s="174"/>
      <c r="C1727" s="164" t="s">
        <v>6782</v>
      </c>
      <c r="D1727" s="164" t="s">
        <v>6769</v>
      </c>
      <c r="E1727" s="163" t="s">
        <v>6783</v>
      </c>
      <c r="F1727" s="165" t="s">
        <v>6784</v>
      </c>
      <c r="G1727" s="164" t="s">
        <v>6776</v>
      </c>
      <c r="H1727" s="329">
        <v>2519</v>
      </c>
      <c r="I1727" s="325"/>
      <c r="J1727" s="325"/>
      <c r="K1727" s="183">
        <v>42073</v>
      </c>
      <c r="L1727" s="165" t="s">
        <v>6785</v>
      </c>
      <c r="M1727" s="174"/>
    </row>
    <row r="1728" spans="1:13" s="173" customFormat="1" ht="38.25">
      <c r="A1728" s="237">
        <v>85</v>
      </c>
      <c r="B1728" s="174"/>
      <c r="C1728" s="164" t="s">
        <v>6786</v>
      </c>
      <c r="D1728" s="164" t="s">
        <v>6769</v>
      </c>
      <c r="E1728" s="163" t="s">
        <v>6787</v>
      </c>
      <c r="F1728" s="165" t="s">
        <v>6788</v>
      </c>
      <c r="G1728" s="164" t="s">
        <v>2690</v>
      </c>
      <c r="H1728" s="329">
        <v>9982</v>
      </c>
      <c r="I1728" s="325"/>
      <c r="J1728" s="325"/>
      <c r="K1728" s="183">
        <v>42073</v>
      </c>
      <c r="L1728" s="165" t="s">
        <v>6789</v>
      </c>
      <c r="M1728" s="174"/>
    </row>
    <row r="1729" spans="1:13" s="173" customFormat="1" ht="38.25">
      <c r="A1729" s="237">
        <v>86</v>
      </c>
      <c r="B1729" s="174"/>
      <c r="C1729" s="164" t="s">
        <v>6790</v>
      </c>
      <c r="D1729" s="164" t="s">
        <v>6791</v>
      </c>
      <c r="E1729" s="163" t="s">
        <v>6792</v>
      </c>
      <c r="F1729" s="165" t="s">
        <v>6793</v>
      </c>
      <c r="G1729" s="164" t="s">
        <v>6794</v>
      </c>
      <c r="H1729" s="329">
        <v>4200</v>
      </c>
      <c r="I1729" s="325"/>
      <c r="J1729" s="325"/>
      <c r="K1729" s="183">
        <v>42073</v>
      </c>
      <c r="L1729" s="165" t="s">
        <v>6795</v>
      </c>
      <c r="M1729" s="174"/>
    </row>
    <row r="1730" spans="1:13" s="173" customFormat="1" ht="38.25">
      <c r="A1730" s="237">
        <v>87</v>
      </c>
      <c r="B1730" s="174"/>
      <c r="C1730" s="164" t="s">
        <v>6796</v>
      </c>
      <c r="D1730" s="164" t="s">
        <v>6791</v>
      </c>
      <c r="E1730" s="163" t="s">
        <v>6792</v>
      </c>
      <c r="F1730" s="165" t="s">
        <v>6797</v>
      </c>
      <c r="G1730" s="164" t="s">
        <v>6794</v>
      </c>
      <c r="H1730" s="329">
        <v>4200</v>
      </c>
      <c r="I1730" s="325"/>
      <c r="J1730" s="325"/>
      <c r="K1730" s="183">
        <v>42045</v>
      </c>
      <c r="L1730" s="165" t="s">
        <v>6798</v>
      </c>
      <c r="M1730" s="174"/>
    </row>
    <row r="1731" spans="1:13" s="173" customFormat="1" ht="38.25">
      <c r="A1731" s="237">
        <v>88</v>
      </c>
      <c r="B1731" s="174"/>
      <c r="C1731" s="164" t="s">
        <v>6799</v>
      </c>
      <c r="D1731" s="164" t="s">
        <v>6791</v>
      </c>
      <c r="E1731" s="163" t="s">
        <v>6792</v>
      </c>
      <c r="F1731" s="165" t="s">
        <v>6800</v>
      </c>
      <c r="G1731" s="164" t="s">
        <v>2690</v>
      </c>
      <c r="H1731" s="329">
        <v>3000</v>
      </c>
      <c r="I1731" s="325"/>
      <c r="J1731" s="325"/>
      <c r="K1731" s="183">
        <v>42045</v>
      </c>
      <c r="L1731" s="165" t="s">
        <v>6801</v>
      </c>
      <c r="M1731" s="174"/>
    </row>
    <row r="1732" spans="1:13" s="173" customFormat="1" ht="38.25">
      <c r="A1732" s="237">
        <v>89</v>
      </c>
      <c r="B1732" s="174"/>
      <c r="C1732" s="164" t="s">
        <v>6802</v>
      </c>
      <c r="D1732" s="164" t="s">
        <v>6791</v>
      </c>
      <c r="E1732" s="163" t="s">
        <v>6792</v>
      </c>
      <c r="F1732" s="165" t="s">
        <v>6803</v>
      </c>
      <c r="G1732" s="164" t="s">
        <v>2690</v>
      </c>
      <c r="H1732" s="329">
        <v>4000</v>
      </c>
      <c r="I1732" s="325"/>
      <c r="J1732" s="325"/>
      <c r="K1732" s="183">
        <v>42045</v>
      </c>
      <c r="L1732" s="165" t="s">
        <v>6804</v>
      </c>
      <c r="M1732" s="174"/>
    </row>
    <row r="1733" spans="1:13" s="173" customFormat="1" ht="38.25">
      <c r="A1733" s="237">
        <v>90</v>
      </c>
      <c r="B1733" s="174"/>
      <c r="C1733" s="164" t="s">
        <v>6805</v>
      </c>
      <c r="D1733" s="164" t="s">
        <v>6791</v>
      </c>
      <c r="E1733" s="163" t="s">
        <v>6806</v>
      </c>
      <c r="F1733" s="165" t="s">
        <v>6807</v>
      </c>
      <c r="G1733" s="164" t="s">
        <v>3061</v>
      </c>
      <c r="H1733" s="329">
        <v>599</v>
      </c>
      <c r="I1733" s="325"/>
      <c r="J1733" s="325"/>
      <c r="K1733" s="183">
        <v>42045</v>
      </c>
      <c r="L1733" s="165" t="s">
        <v>6808</v>
      </c>
      <c r="M1733" s="174"/>
    </row>
    <row r="1734" spans="1:13" s="173" customFormat="1" ht="51">
      <c r="A1734" s="237">
        <v>91</v>
      </c>
      <c r="B1734" s="174"/>
      <c r="C1734" s="164" t="s">
        <v>6809</v>
      </c>
      <c r="D1734" s="164" t="s">
        <v>6791</v>
      </c>
      <c r="E1734" s="163" t="s">
        <v>6810</v>
      </c>
      <c r="F1734" s="165" t="s">
        <v>6811</v>
      </c>
      <c r="G1734" s="164" t="s">
        <v>6776</v>
      </c>
      <c r="H1734" s="329">
        <v>3364</v>
      </c>
      <c r="I1734" s="325"/>
      <c r="J1734" s="325"/>
      <c r="K1734" s="183">
        <v>42045</v>
      </c>
      <c r="L1734" s="165" t="s">
        <v>6812</v>
      </c>
      <c r="M1734" s="174"/>
    </row>
    <row r="1735" spans="1:13" s="173" customFormat="1" ht="51">
      <c r="A1735" s="237">
        <v>92</v>
      </c>
      <c r="B1735" s="174"/>
      <c r="C1735" s="164" t="s">
        <v>6813</v>
      </c>
      <c r="D1735" s="164" t="s">
        <v>6791</v>
      </c>
      <c r="E1735" s="163" t="s">
        <v>6814</v>
      </c>
      <c r="F1735" s="165" t="s">
        <v>6815</v>
      </c>
      <c r="G1735" s="164" t="s">
        <v>6776</v>
      </c>
      <c r="H1735" s="329">
        <v>298</v>
      </c>
      <c r="I1735" s="325"/>
      <c r="J1735" s="325"/>
      <c r="K1735" s="183">
        <v>42045</v>
      </c>
      <c r="L1735" s="165" t="s">
        <v>6816</v>
      </c>
      <c r="M1735" s="174"/>
    </row>
    <row r="1736" spans="1:13" s="173" customFormat="1" ht="51">
      <c r="A1736" s="237">
        <v>93</v>
      </c>
      <c r="B1736" s="174"/>
      <c r="C1736" s="164" t="s">
        <v>6817</v>
      </c>
      <c r="D1736" s="164" t="s">
        <v>6818</v>
      </c>
      <c r="E1736" s="163" t="s">
        <v>6819</v>
      </c>
      <c r="F1736" s="165" t="s">
        <v>6820</v>
      </c>
      <c r="G1736" s="164" t="s">
        <v>6821</v>
      </c>
      <c r="H1736" s="329">
        <v>11250</v>
      </c>
      <c r="I1736" s="325"/>
      <c r="J1736" s="325"/>
      <c r="K1736" s="183">
        <v>42045</v>
      </c>
      <c r="L1736" s="165" t="s">
        <v>6822</v>
      </c>
      <c r="M1736" s="174"/>
    </row>
    <row r="1737" spans="1:13" s="173" customFormat="1" ht="51">
      <c r="A1737" s="237">
        <v>94</v>
      </c>
      <c r="B1737" s="174"/>
      <c r="C1737" s="164" t="s">
        <v>6823</v>
      </c>
      <c r="D1737" s="164" t="s">
        <v>6818</v>
      </c>
      <c r="E1737" s="163" t="s">
        <v>6824</v>
      </c>
      <c r="F1737" s="165" t="s">
        <v>6825</v>
      </c>
      <c r="G1737" s="164" t="s">
        <v>2792</v>
      </c>
      <c r="H1737" s="329">
        <v>5190</v>
      </c>
      <c r="I1737" s="325"/>
      <c r="J1737" s="325"/>
      <c r="K1737" s="183">
        <v>42045</v>
      </c>
      <c r="L1737" s="165" t="s">
        <v>6826</v>
      </c>
      <c r="M1737" s="174"/>
    </row>
    <row r="1738" spans="1:13" s="173" customFormat="1" ht="38.25">
      <c r="A1738" s="237">
        <v>95</v>
      </c>
      <c r="B1738" s="174"/>
      <c r="C1738" s="164" t="s">
        <v>6827</v>
      </c>
      <c r="D1738" s="164" t="s">
        <v>6818</v>
      </c>
      <c r="E1738" s="163" t="s">
        <v>6828</v>
      </c>
      <c r="F1738" s="165" t="s">
        <v>6829</v>
      </c>
      <c r="G1738" s="164" t="s">
        <v>2690</v>
      </c>
      <c r="H1738" s="329">
        <v>7400</v>
      </c>
      <c r="I1738" s="325"/>
      <c r="J1738" s="325"/>
      <c r="K1738" s="183">
        <v>42045</v>
      </c>
      <c r="L1738" s="165" t="s">
        <v>6830</v>
      </c>
      <c r="M1738" s="174"/>
    </row>
    <row r="1739" spans="1:13" s="173" customFormat="1" ht="38.25">
      <c r="A1739" s="237">
        <v>96</v>
      </c>
      <c r="B1739" s="174"/>
      <c r="C1739" s="164" t="s">
        <v>6831</v>
      </c>
      <c r="D1739" s="164" t="s">
        <v>6818</v>
      </c>
      <c r="E1739" s="163" t="s">
        <v>6832</v>
      </c>
      <c r="F1739" s="165" t="s">
        <v>6833</v>
      </c>
      <c r="G1739" s="164" t="s">
        <v>6834</v>
      </c>
      <c r="H1739" s="329">
        <v>5200</v>
      </c>
      <c r="I1739" s="325"/>
      <c r="J1739" s="325"/>
      <c r="K1739" s="183">
        <v>42045</v>
      </c>
      <c r="L1739" s="165" t="s">
        <v>6835</v>
      </c>
      <c r="M1739" s="174"/>
    </row>
    <row r="1740" spans="1:13" s="173" customFormat="1" ht="51">
      <c r="A1740" s="237">
        <v>97</v>
      </c>
      <c r="B1740" s="174"/>
      <c r="C1740" s="164" t="s">
        <v>6836</v>
      </c>
      <c r="D1740" s="164" t="s">
        <v>6818</v>
      </c>
      <c r="E1740" s="163" t="s">
        <v>6837</v>
      </c>
      <c r="F1740" s="165" t="s">
        <v>6838</v>
      </c>
      <c r="G1740" s="164" t="s">
        <v>2690</v>
      </c>
      <c r="H1740" s="329">
        <v>39000</v>
      </c>
      <c r="I1740" s="325"/>
      <c r="J1740" s="325"/>
      <c r="K1740" s="183">
        <v>42045</v>
      </c>
      <c r="L1740" s="165" t="s">
        <v>6839</v>
      </c>
      <c r="M1740" s="174"/>
    </row>
    <row r="1741" spans="1:13" s="173" customFormat="1" ht="38.25">
      <c r="A1741" s="237">
        <v>98</v>
      </c>
      <c r="B1741" s="174"/>
      <c r="C1741" s="164" t="s">
        <v>6840</v>
      </c>
      <c r="D1741" s="164" t="s">
        <v>6841</v>
      </c>
      <c r="E1741" s="163" t="s">
        <v>6842</v>
      </c>
      <c r="F1741" s="165" t="s">
        <v>6843</v>
      </c>
      <c r="G1741" s="164" t="s">
        <v>2690</v>
      </c>
      <c r="H1741" s="329">
        <v>2500</v>
      </c>
      <c r="I1741" s="325"/>
      <c r="J1741" s="325"/>
      <c r="K1741" s="183">
        <v>42045</v>
      </c>
      <c r="L1741" s="165" t="s">
        <v>6844</v>
      </c>
      <c r="M1741" s="174"/>
    </row>
    <row r="1742" spans="1:13" s="173" customFormat="1" ht="51">
      <c r="A1742" s="237">
        <v>99</v>
      </c>
      <c r="B1742" s="174"/>
      <c r="C1742" s="164" t="s">
        <v>6845</v>
      </c>
      <c r="D1742" s="164" t="s">
        <v>6841</v>
      </c>
      <c r="E1742" s="163" t="s">
        <v>6846</v>
      </c>
      <c r="F1742" s="165" t="s">
        <v>6847</v>
      </c>
      <c r="G1742" s="164" t="s">
        <v>3537</v>
      </c>
      <c r="H1742" s="329">
        <v>3200</v>
      </c>
      <c r="I1742" s="325"/>
      <c r="J1742" s="325"/>
      <c r="K1742" s="183">
        <v>42045</v>
      </c>
      <c r="L1742" s="165" t="s">
        <v>6848</v>
      </c>
      <c r="M1742" s="174"/>
    </row>
    <row r="1743" spans="1:13" s="173" customFormat="1" ht="51">
      <c r="A1743" s="237">
        <v>100</v>
      </c>
      <c r="B1743" s="174"/>
      <c r="C1743" s="164" t="s">
        <v>6849</v>
      </c>
      <c r="D1743" s="164" t="s">
        <v>6841</v>
      </c>
      <c r="E1743" s="163" t="s">
        <v>6850</v>
      </c>
      <c r="F1743" s="165" t="s">
        <v>6851</v>
      </c>
      <c r="G1743" s="164" t="s">
        <v>2690</v>
      </c>
      <c r="H1743" s="329">
        <v>10000</v>
      </c>
      <c r="I1743" s="325"/>
      <c r="J1743" s="325"/>
      <c r="K1743" s="183">
        <v>42045</v>
      </c>
      <c r="L1743" s="165" t="s">
        <v>6852</v>
      </c>
      <c r="M1743" s="174"/>
    </row>
    <row r="1744" spans="1:13" s="173" customFormat="1" ht="38.25">
      <c r="A1744" s="237">
        <v>101</v>
      </c>
      <c r="B1744" s="174"/>
      <c r="C1744" s="164" t="s">
        <v>6853</v>
      </c>
      <c r="D1744" s="164" t="s">
        <v>6841</v>
      </c>
      <c r="E1744" s="163" t="s">
        <v>6854</v>
      </c>
      <c r="F1744" s="165" t="s">
        <v>6855</v>
      </c>
      <c r="G1744" s="164" t="s">
        <v>2690</v>
      </c>
      <c r="H1744" s="329">
        <v>3000</v>
      </c>
      <c r="I1744" s="325"/>
      <c r="J1744" s="325"/>
      <c r="K1744" s="183">
        <v>42045</v>
      </c>
      <c r="L1744" s="165" t="s">
        <v>6856</v>
      </c>
      <c r="M1744" s="174"/>
    </row>
    <row r="1745" spans="1:13" s="173" customFormat="1" ht="38.25">
      <c r="A1745" s="237">
        <v>102</v>
      </c>
      <c r="B1745" s="174"/>
      <c r="C1745" s="164" t="s">
        <v>3580</v>
      </c>
      <c r="D1745" s="164" t="s">
        <v>6857</v>
      </c>
      <c r="E1745" s="163" t="s">
        <v>6858</v>
      </c>
      <c r="F1745" s="165" t="s">
        <v>6859</v>
      </c>
      <c r="G1745" s="164" t="s">
        <v>2690</v>
      </c>
      <c r="H1745" s="329">
        <v>2700</v>
      </c>
      <c r="I1745" s="325"/>
      <c r="J1745" s="325"/>
      <c r="K1745" s="183">
        <v>42045</v>
      </c>
      <c r="L1745" s="165" t="s">
        <v>6860</v>
      </c>
      <c r="M1745" s="174"/>
    </row>
    <row r="1746" spans="1:13" s="173" customFormat="1" ht="51">
      <c r="A1746" s="237">
        <v>103</v>
      </c>
      <c r="B1746" s="174"/>
      <c r="C1746" s="164" t="s">
        <v>6861</v>
      </c>
      <c r="D1746" s="164" t="s">
        <v>6857</v>
      </c>
      <c r="E1746" s="163" t="s">
        <v>6862</v>
      </c>
      <c r="F1746" s="165" t="s">
        <v>6863</v>
      </c>
      <c r="G1746" s="164" t="s">
        <v>3537</v>
      </c>
      <c r="H1746" s="329">
        <v>5200</v>
      </c>
      <c r="I1746" s="325"/>
      <c r="J1746" s="325"/>
      <c r="K1746" s="183">
        <v>42045</v>
      </c>
      <c r="L1746" s="165" t="s">
        <v>6864</v>
      </c>
      <c r="M1746" s="174"/>
    </row>
    <row r="1747" spans="1:13" s="173" customFormat="1" ht="38.25">
      <c r="A1747" s="237">
        <v>104</v>
      </c>
      <c r="B1747" s="174"/>
      <c r="C1747" s="164" t="s">
        <v>6865</v>
      </c>
      <c r="D1747" s="164" t="s">
        <v>6857</v>
      </c>
      <c r="E1747" s="163" t="s">
        <v>6866</v>
      </c>
      <c r="F1747" s="165" t="s">
        <v>6867</v>
      </c>
      <c r="G1747" s="164" t="s">
        <v>2690</v>
      </c>
      <c r="H1747" s="329">
        <v>4800</v>
      </c>
      <c r="I1747" s="325"/>
      <c r="J1747" s="325"/>
      <c r="K1747" s="183">
        <v>42045</v>
      </c>
      <c r="L1747" s="165" t="s">
        <v>6868</v>
      </c>
      <c r="M1747" s="174"/>
    </row>
    <row r="1748" spans="1:13" s="173" customFormat="1" ht="51">
      <c r="A1748" s="237">
        <v>105</v>
      </c>
      <c r="B1748" s="174"/>
      <c r="C1748" s="164" t="s">
        <v>6869</v>
      </c>
      <c r="D1748" s="164" t="s">
        <v>6870</v>
      </c>
      <c r="E1748" s="163" t="s">
        <v>6871</v>
      </c>
      <c r="F1748" s="165" t="s">
        <v>6872</v>
      </c>
      <c r="G1748" s="164" t="s">
        <v>6873</v>
      </c>
      <c r="H1748" s="329">
        <v>5680</v>
      </c>
      <c r="I1748" s="325"/>
      <c r="J1748" s="325"/>
      <c r="K1748" s="183">
        <v>42045</v>
      </c>
      <c r="L1748" s="165" t="s">
        <v>6874</v>
      </c>
      <c r="M1748" s="174"/>
    </row>
    <row r="1749" spans="1:13" s="173" customFormat="1" ht="38.25">
      <c r="A1749" s="237">
        <v>106</v>
      </c>
      <c r="B1749" s="174"/>
      <c r="C1749" s="164" t="s">
        <v>6875</v>
      </c>
      <c r="D1749" s="164" t="s">
        <v>6876</v>
      </c>
      <c r="E1749" s="163" t="s">
        <v>6877</v>
      </c>
      <c r="F1749" s="165" t="s">
        <v>6878</v>
      </c>
      <c r="G1749" s="164" t="s">
        <v>2690</v>
      </c>
      <c r="H1749" s="329">
        <v>10000</v>
      </c>
      <c r="I1749" s="325"/>
      <c r="J1749" s="325"/>
      <c r="K1749" s="183">
        <v>42045</v>
      </c>
      <c r="L1749" s="165" t="s">
        <v>6879</v>
      </c>
      <c r="M1749" s="174"/>
    </row>
    <row r="1750" spans="1:13" s="173" customFormat="1" ht="51">
      <c r="A1750" s="237">
        <v>107</v>
      </c>
      <c r="B1750" s="174"/>
      <c r="C1750" s="164" t="s">
        <v>6880</v>
      </c>
      <c r="D1750" s="164" t="s">
        <v>6876</v>
      </c>
      <c r="E1750" s="163" t="s">
        <v>6881</v>
      </c>
      <c r="F1750" s="165" t="s">
        <v>6882</v>
      </c>
      <c r="G1750" s="164" t="s">
        <v>3537</v>
      </c>
      <c r="H1750" s="329">
        <v>10200</v>
      </c>
      <c r="I1750" s="325"/>
      <c r="J1750" s="325"/>
      <c r="K1750" s="183">
        <v>42045</v>
      </c>
      <c r="L1750" s="165" t="s">
        <v>6883</v>
      </c>
      <c r="M1750" s="174"/>
    </row>
    <row r="1751" spans="1:13" s="173" customFormat="1" ht="38.25">
      <c r="A1751" s="237">
        <v>108</v>
      </c>
      <c r="B1751" s="174"/>
      <c r="C1751" s="164" t="s">
        <v>6884</v>
      </c>
      <c r="D1751" s="164" t="s">
        <v>6885</v>
      </c>
      <c r="E1751" s="163" t="s">
        <v>6886</v>
      </c>
      <c r="F1751" s="165" t="s">
        <v>6887</v>
      </c>
      <c r="G1751" s="164" t="s">
        <v>3537</v>
      </c>
      <c r="H1751" s="329">
        <v>17340</v>
      </c>
      <c r="I1751" s="325"/>
      <c r="J1751" s="325"/>
      <c r="K1751" s="183">
        <v>42045</v>
      </c>
      <c r="L1751" s="165" t="s">
        <v>6888</v>
      </c>
      <c r="M1751" s="174"/>
    </row>
    <row r="1752" spans="1:13" s="173" customFormat="1" ht="38.25">
      <c r="A1752" s="237">
        <v>109</v>
      </c>
      <c r="B1752" s="174"/>
      <c r="C1752" s="164" t="s">
        <v>6889</v>
      </c>
      <c r="D1752" s="164" t="s">
        <v>6885</v>
      </c>
      <c r="E1752" s="163" t="s">
        <v>6890</v>
      </c>
      <c r="F1752" s="165" t="s">
        <v>6891</v>
      </c>
      <c r="G1752" s="164" t="s">
        <v>2690</v>
      </c>
      <c r="H1752" s="329">
        <v>9500</v>
      </c>
      <c r="I1752" s="325"/>
      <c r="J1752" s="325"/>
      <c r="K1752" s="183">
        <v>42045</v>
      </c>
      <c r="L1752" s="165" t="s">
        <v>6892</v>
      </c>
      <c r="M1752" s="174"/>
    </row>
    <row r="1753" spans="1:13" s="173" customFormat="1" ht="38.25">
      <c r="A1753" s="237">
        <v>110</v>
      </c>
      <c r="B1753" s="174"/>
      <c r="C1753" s="164" t="s">
        <v>6893</v>
      </c>
      <c r="D1753" s="164" t="s">
        <v>6885</v>
      </c>
      <c r="E1753" s="163" t="s">
        <v>6894</v>
      </c>
      <c r="F1753" s="165" t="s">
        <v>6895</v>
      </c>
      <c r="G1753" s="164" t="s">
        <v>2690</v>
      </c>
      <c r="H1753" s="329">
        <v>5000</v>
      </c>
      <c r="I1753" s="325"/>
      <c r="J1753" s="325"/>
      <c r="K1753" s="183">
        <v>42045</v>
      </c>
      <c r="L1753" s="165" t="s">
        <v>6896</v>
      </c>
      <c r="M1753" s="174"/>
    </row>
    <row r="1754" spans="1:13" s="173" customFormat="1" ht="38.25">
      <c r="A1754" s="237">
        <v>111</v>
      </c>
      <c r="B1754" s="174"/>
      <c r="C1754" s="164" t="s">
        <v>6897</v>
      </c>
      <c r="D1754" s="164" t="s">
        <v>6885</v>
      </c>
      <c r="E1754" s="163" t="s">
        <v>6898</v>
      </c>
      <c r="F1754" s="165" t="s">
        <v>6899</v>
      </c>
      <c r="G1754" s="164" t="s">
        <v>3537</v>
      </c>
      <c r="H1754" s="329">
        <v>4400</v>
      </c>
      <c r="I1754" s="325"/>
      <c r="J1754" s="325"/>
      <c r="K1754" s="183">
        <v>42045</v>
      </c>
      <c r="L1754" s="165" t="s">
        <v>6900</v>
      </c>
      <c r="M1754" s="174"/>
    </row>
    <row r="1755" spans="1:13" s="173" customFormat="1" ht="38.25">
      <c r="A1755" s="237">
        <v>112</v>
      </c>
      <c r="B1755" s="174"/>
      <c r="C1755" s="164" t="s">
        <v>6901</v>
      </c>
      <c r="D1755" s="164" t="s">
        <v>6885</v>
      </c>
      <c r="E1755" s="163" t="s">
        <v>6902</v>
      </c>
      <c r="F1755" s="165" t="s">
        <v>6903</v>
      </c>
      <c r="G1755" s="164" t="s">
        <v>3061</v>
      </c>
      <c r="H1755" s="329">
        <v>1750</v>
      </c>
      <c r="I1755" s="325"/>
      <c r="J1755" s="325"/>
      <c r="K1755" s="183">
        <v>42045</v>
      </c>
      <c r="L1755" s="165" t="s">
        <v>6904</v>
      </c>
      <c r="M1755" s="174"/>
    </row>
    <row r="1756" spans="1:13" s="173" customFormat="1" ht="38.25">
      <c r="A1756" s="237">
        <v>113</v>
      </c>
      <c r="B1756" s="174"/>
      <c r="C1756" s="164" t="s">
        <v>6905</v>
      </c>
      <c r="D1756" s="164" t="s">
        <v>6906</v>
      </c>
      <c r="E1756" s="163" t="s">
        <v>6907</v>
      </c>
      <c r="F1756" s="165" t="s">
        <v>6908</v>
      </c>
      <c r="G1756" s="164" t="s">
        <v>3537</v>
      </c>
      <c r="H1756" s="329">
        <v>18400</v>
      </c>
      <c r="I1756" s="325"/>
      <c r="J1756" s="325"/>
      <c r="K1756" s="183">
        <v>42045</v>
      </c>
      <c r="L1756" s="165" t="s">
        <v>6909</v>
      </c>
      <c r="M1756" s="174"/>
    </row>
    <row r="1757" spans="1:13" s="173" customFormat="1" ht="38.25">
      <c r="A1757" s="237">
        <v>114</v>
      </c>
      <c r="B1757" s="174"/>
      <c r="C1757" s="164" t="s">
        <v>6910</v>
      </c>
      <c r="D1757" s="164" t="s">
        <v>6906</v>
      </c>
      <c r="E1757" s="163" t="s">
        <v>6911</v>
      </c>
      <c r="F1757" s="165" t="s">
        <v>6912</v>
      </c>
      <c r="G1757" s="164" t="s">
        <v>3537</v>
      </c>
      <c r="H1757" s="329">
        <v>39300</v>
      </c>
      <c r="I1757" s="325"/>
      <c r="J1757" s="325"/>
      <c r="K1757" s="183">
        <v>42045</v>
      </c>
      <c r="L1757" s="165" t="s">
        <v>6913</v>
      </c>
      <c r="M1757" s="174"/>
    </row>
    <row r="1758" spans="1:13" s="173" customFormat="1" ht="38.25">
      <c r="A1758" s="237">
        <v>115</v>
      </c>
      <c r="B1758" s="174"/>
      <c r="C1758" s="164" t="s">
        <v>6914</v>
      </c>
      <c r="D1758" s="164" t="s">
        <v>6906</v>
      </c>
      <c r="E1758" s="163" t="s">
        <v>6915</v>
      </c>
      <c r="F1758" s="165" t="s">
        <v>6916</v>
      </c>
      <c r="G1758" s="164" t="s">
        <v>6776</v>
      </c>
      <c r="H1758" s="329">
        <v>9574</v>
      </c>
      <c r="I1758" s="325"/>
      <c r="J1758" s="325"/>
      <c r="K1758" s="183">
        <v>42045</v>
      </c>
      <c r="L1758" s="165" t="s">
        <v>6917</v>
      </c>
      <c r="M1758" s="174"/>
    </row>
    <row r="1759" spans="1:13" s="173" customFormat="1" ht="51">
      <c r="A1759" s="237">
        <v>116</v>
      </c>
      <c r="B1759" s="174"/>
      <c r="C1759" s="164" t="s">
        <v>6918</v>
      </c>
      <c r="D1759" s="164" t="s">
        <v>6906</v>
      </c>
      <c r="E1759" s="163" t="s">
        <v>6919</v>
      </c>
      <c r="F1759" s="165" t="s">
        <v>6920</v>
      </c>
      <c r="G1759" s="164" t="s">
        <v>6921</v>
      </c>
      <c r="H1759" s="329">
        <v>8775</v>
      </c>
      <c r="I1759" s="325"/>
      <c r="J1759" s="325"/>
      <c r="K1759" s="183">
        <v>42045</v>
      </c>
      <c r="L1759" s="165" t="s">
        <v>6922</v>
      </c>
      <c r="M1759" s="174"/>
    </row>
    <row r="1760" spans="1:13" s="173" customFormat="1" ht="51">
      <c r="A1760" s="237">
        <v>117</v>
      </c>
      <c r="B1760" s="174"/>
      <c r="C1760" s="164" t="s">
        <v>6923</v>
      </c>
      <c r="D1760" s="164" t="s">
        <v>6906</v>
      </c>
      <c r="E1760" s="163" t="s">
        <v>6924</v>
      </c>
      <c r="F1760" s="165" t="s">
        <v>6925</v>
      </c>
      <c r="G1760" s="164" t="s">
        <v>2792</v>
      </c>
      <c r="H1760" s="329">
        <v>5200</v>
      </c>
      <c r="I1760" s="325"/>
      <c r="J1760" s="325"/>
      <c r="K1760" s="183">
        <v>42045</v>
      </c>
      <c r="L1760" s="165" t="s">
        <v>6926</v>
      </c>
      <c r="M1760" s="174"/>
    </row>
    <row r="1761" spans="1:13" s="173" customFormat="1" ht="38.25">
      <c r="A1761" s="237">
        <v>118</v>
      </c>
      <c r="B1761" s="174"/>
      <c r="C1761" s="164" t="s">
        <v>3999</v>
      </c>
      <c r="D1761" s="164" t="s">
        <v>6906</v>
      </c>
      <c r="E1761" s="163" t="s">
        <v>6858</v>
      </c>
      <c r="F1761" s="165" t="s">
        <v>6927</v>
      </c>
      <c r="G1761" s="164" t="s">
        <v>2690</v>
      </c>
      <c r="H1761" s="329">
        <v>4800</v>
      </c>
      <c r="I1761" s="325"/>
      <c r="J1761" s="325"/>
      <c r="K1761" s="183">
        <v>42045</v>
      </c>
      <c r="L1761" s="165" t="s">
        <v>6928</v>
      </c>
      <c r="M1761" s="174"/>
    </row>
    <row r="1762" spans="1:13" s="173" customFormat="1" ht="38.25">
      <c r="A1762" s="237">
        <v>119</v>
      </c>
      <c r="B1762" s="174"/>
      <c r="C1762" s="164" t="s">
        <v>6929</v>
      </c>
      <c r="D1762" s="164" t="s">
        <v>6906</v>
      </c>
      <c r="E1762" s="163" t="s">
        <v>6930</v>
      </c>
      <c r="F1762" s="165" t="s">
        <v>6931</v>
      </c>
      <c r="G1762" s="164" t="s">
        <v>2690</v>
      </c>
      <c r="H1762" s="329">
        <v>8000</v>
      </c>
      <c r="I1762" s="325"/>
      <c r="J1762" s="325"/>
      <c r="K1762" s="183">
        <v>42045</v>
      </c>
      <c r="L1762" s="165" t="s">
        <v>6932</v>
      </c>
      <c r="M1762" s="169"/>
    </row>
    <row r="1763" spans="1:13" s="173" customFormat="1" ht="38.25">
      <c r="A1763" s="237">
        <v>120</v>
      </c>
      <c r="B1763" s="174"/>
      <c r="C1763" s="164" t="s">
        <v>6933</v>
      </c>
      <c r="D1763" s="164" t="s">
        <v>6906</v>
      </c>
      <c r="E1763" s="163" t="s">
        <v>6934</v>
      </c>
      <c r="F1763" s="165" t="s">
        <v>6935</v>
      </c>
      <c r="G1763" s="164" t="s">
        <v>2690</v>
      </c>
      <c r="H1763" s="329">
        <v>3000</v>
      </c>
      <c r="I1763" s="325"/>
      <c r="J1763" s="325"/>
      <c r="K1763" s="183">
        <v>42045</v>
      </c>
      <c r="L1763" s="165" t="s">
        <v>6936</v>
      </c>
      <c r="M1763" s="174"/>
    </row>
    <row r="1764" spans="1:13" s="173" customFormat="1" ht="38.25">
      <c r="A1764" s="237">
        <v>121</v>
      </c>
      <c r="B1764" s="174"/>
      <c r="C1764" s="164" t="s">
        <v>6937</v>
      </c>
      <c r="D1764" s="164" t="s">
        <v>6938</v>
      </c>
      <c r="E1764" s="163" t="s">
        <v>6939</v>
      </c>
      <c r="F1764" s="165" t="s">
        <v>6940</v>
      </c>
      <c r="G1764" s="164" t="s">
        <v>6941</v>
      </c>
      <c r="H1764" s="329">
        <v>3000</v>
      </c>
      <c r="I1764" s="325"/>
      <c r="J1764" s="325"/>
      <c r="K1764" s="183">
        <v>42045</v>
      </c>
      <c r="L1764" s="165" t="s">
        <v>6942</v>
      </c>
      <c r="M1764" s="174"/>
    </row>
    <row r="1765" spans="1:13" s="173" customFormat="1" ht="38.25">
      <c r="A1765" s="237">
        <v>122</v>
      </c>
      <c r="B1765" s="174"/>
      <c r="C1765" s="164" t="s">
        <v>6943</v>
      </c>
      <c r="D1765" s="164" t="s">
        <v>6938</v>
      </c>
      <c r="E1765" s="163" t="s">
        <v>6944</v>
      </c>
      <c r="F1765" s="165" t="s">
        <v>6945</v>
      </c>
      <c r="G1765" s="164" t="s">
        <v>2792</v>
      </c>
      <c r="H1765" s="329">
        <v>5200</v>
      </c>
      <c r="I1765" s="325"/>
      <c r="J1765" s="325"/>
      <c r="K1765" s="183">
        <v>42045</v>
      </c>
      <c r="L1765" s="165" t="s">
        <v>6946</v>
      </c>
      <c r="M1765" s="174"/>
    </row>
    <row r="1766" spans="1:13" s="173" customFormat="1" ht="38.25">
      <c r="A1766" s="237">
        <v>123</v>
      </c>
      <c r="B1766" s="174"/>
      <c r="C1766" s="164" t="s">
        <v>6943</v>
      </c>
      <c r="D1766" s="164" t="s">
        <v>6938</v>
      </c>
      <c r="E1766" s="163" t="s">
        <v>6947</v>
      </c>
      <c r="F1766" s="165" t="s">
        <v>6948</v>
      </c>
      <c r="G1766" s="164" t="s">
        <v>6776</v>
      </c>
      <c r="H1766" s="329">
        <v>3187</v>
      </c>
      <c r="I1766" s="325"/>
      <c r="J1766" s="325"/>
      <c r="K1766" s="183">
        <v>42104</v>
      </c>
      <c r="L1766" s="165" t="s">
        <v>6949</v>
      </c>
      <c r="M1766" s="174"/>
    </row>
    <row r="1767" spans="1:13" s="173" customFormat="1" ht="38.25">
      <c r="A1767" s="237">
        <v>124</v>
      </c>
      <c r="B1767" s="174"/>
      <c r="C1767" s="164" t="s">
        <v>6491</v>
      </c>
      <c r="D1767" s="164" t="s">
        <v>6938</v>
      </c>
      <c r="E1767" s="163" t="s">
        <v>6950</v>
      </c>
      <c r="F1767" s="165" t="s">
        <v>6951</v>
      </c>
      <c r="G1767" s="164" t="s">
        <v>2690</v>
      </c>
      <c r="H1767" s="329">
        <v>5000</v>
      </c>
      <c r="I1767" s="325"/>
      <c r="J1767" s="325"/>
      <c r="K1767" s="183">
        <v>42104</v>
      </c>
      <c r="L1767" s="165" t="s">
        <v>6952</v>
      </c>
      <c r="M1767" s="174"/>
    </row>
    <row r="1768" spans="1:13" s="173" customFormat="1" ht="38.25">
      <c r="A1768" s="237">
        <v>125</v>
      </c>
      <c r="B1768" s="174"/>
      <c r="C1768" s="164" t="s">
        <v>6953</v>
      </c>
      <c r="D1768" s="164" t="s">
        <v>6938</v>
      </c>
      <c r="E1768" s="163" t="s">
        <v>6950</v>
      </c>
      <c r="F1768" s="165" t="s">
        <v>6954</v>
      </c>
      <c r="G1768" s="164" t="s">
        <v>2690</v>
      </c>
      <c r="H1768" s="329">
        <v>5000</v>
      </c>
      <c r="I1768" s="325"/>
      <c r="J1768" s="325"/>
      <c r="K1768" s="183">
        <v>42104</v>
      </c>
      <c r="L1768" s="165" t="s">
        <v>6955</v>
      </c>
      <c r="M1768" s="174"/>
    </row>
    <row r="1769" spans="1:13" s="173" customFormat="1" ht="38.25">
      <c r="A1769" s="237">
        <v>126</v>
      </c>
      <c r="B1769" s="174"/>
      <c r="C1769" s="164" t="s">
        <v>6953</v>
      </c>
      <c r="D1769" s="164" t="s">
        <v>6938</v>
      </c>
      <c r="E1769" s="163" t="s">
        <v>6956</v>
      </c>
      <c r="F1769" s="165" t="s">
        <v>6957</v>
      </c>
      <c r="G1769" s="164" t="s">
        <v>2792</v>
      </c>
      <c r="H1769" s="329">
        <v>9200</v>
      </c>
      <c r="I1769" s="325"/>
      <c r="J1769" s="325"/>
      <c r="K1769" s="183">
        <v>42104</v>
      </c>
      <c r="L1769" s="165" t="s">
        <v>6958</v>
      </c>
      <c r="M1769" s="174"/>
    </row>
    <row r="1770" spans="1:13" s="173" customFormat="1" ht="38.25">
      <c r="A1770" s="237">
        <v>127</v>
      </c>
      <c r="B1770" s="174"/>
      <c r="C1770" s="164" t="s">
        <v>6959</v>
      </c>
      <c r="D1770" s="164" t="s">
        <v>6938</v>
      </c>
      <c r="E1770" s="163" t="s">
        <v>6960</v>
      </c>
      <c r="F1770" s="165" t="s">
        <v>6961</v>
      </c>
      <c r="G1770" s="164" t="s">
        <v>6749</v>
      </c>
      <c r="H1770" s="329">
        <v>3930</v>
      </c>
      <c r="I1770" s="325"/>
      <c r="J1770" s="325"/>
      <c r="K1770" s="183">
        <v>42104</v>
      </c>
      <c r="L1770" s="165" t="s">
        <v>6962</v>
      </c>
      <c r="M1770" s="174"/>
    </row>
    <row r="1771" spans="1:13" s="173" customFormat="1" ht="51">
      <c r="A1771" s="237">
        <v>128</v>
      </c>
      <c r="B1771" s="174"/>
      <c r="C1771" s="164" t="s">
        <v>6963</v>
      </c>
      <c r="D1771" s="164" t="s">
        <v>6964</v>
      </c>
      <c r="E1771" s="163" t="s">
        <v>6965</v>
      </c>
      <c r="F1771" s="165" t="s">
        <v>6966</v>
      </c>
      <c r="G1771" s="164" t="s">
        <v>6967</v>
      </c>
      <c r="H1771" s="329">
        <v>10400</v>
      </c>
      <c r="I1771" s="325"/>
      <c r="J1771" s="325"/>
      <c r="K1771" s="174" t="s">
        <v>6968</v>
      </c>
      <c r="L1771" s="165" t="s">
        <v>6969</v>
      </c>
      <c r="M1771" s="174"/>
    </row>
    <row r="1772" spans="1:13" s="173" customFormat="1" ht="38.25">
      <c r="A1772" s="237">
        <v>129</v>
      </c>
      <c r="B1772" s="174"/>
      <c r="C1772" s="164" t="s">
        <v>6970</v>
      </c>
      <c r="D1772" s="164" t="s">
        <v>6964</v>
      </c>
      <c r="E1772" s="163" t="s">
        <v>6971</v>
      </c>
      <c r="F1772" s="165" t="s">
        <v>6972</v>
      </c>
      <c r="G1772" s="164" t="s">
        <v>3061</v>
      </c>
      <c r="H1772" s="329">
        <v>200</v>
      </c>
      <c r="I1772" s="325"/>
      <c r="J1772" s="325"/>
      <c r="K1772" s="174" t="s">
        <v>6968</v>
      </c>
      <c r="L1772" s="165" t="s">
        <v>6973</v>
      </c>
      <c r="M1772" s="174"/>
    </row>
    <row r="1773" spans="1:13" s="173" customFormat="1" ht="38.25">
      <c r="A1773" s="237">
        <v>130</v>
      </c>
      <c r="B1773" s="174"/>
      <c r="C1773" s="164" t="s">
        <v>6974</v>
      </c>
      <c r="D1773" s="164" t="s">
        <v>6964</v>
      </c>
      <c r="E1773" s="163" t="s">
        <v>6975</v>
      </c>
      <c r="F1773" s="165" t="s">
        <v>6976</v>
      </c>
      <c r="G1773" s="164" t="s">
        <v>3130</v>
      </c>
      <c r="H1773" s="329">
        <v>3000</v>
      </c>
      <c r="I1773" s="325"/>
      <c r="J1773" s="325"/>
      <c r="K1773" s="174" t="s">
        <v>6968</v>
      </c>
      <c r="L1773" s="165" t="s">
        <v>6977</v>
      </c>
      <c r="M1773" s="169"/>
    </row>
    <row r="1774" spans="1:13" s="173" customFormat="1" ht="38.25">
      <c r="A1774" s="237">
        <v>131</v>
      </c>
      <c r="B1774" s="174"/>
      <c r="C1774" s="164" t="s">
        <v>6978</v>
      </c>
      <c r="D1774" s="164" t="s">
        <v>6964</v>
      </c>
      <c r="E1774" s="163" t="s">
        <v>6979</v>
      </c>
      <c r="F1774" s="165" t="s">
        <v>6980</v>
      </c>
      <c r="G1774" s="164" t="s">
        <v>2690</v>
      </c>
      <c r="H1774" s="329">
        <v>5000</v>
      </c>
      <c r="I1774" s="325"/>
      <c r="J1774" s="325"/>
      <c r="K1774" s="174" t="s">
        <v>6968</v>
      </c>
      <c r="L1774" s="165" t="s">
        <v>6981</v>
      </c>
      <c r="M1774" s="174"/>
    </row>
    <row r="1775" spans="1:13" s="173" customFormat="1" ht="63.75">
      <c r="A1775" s="237">
        <v>132</v>
      </c>
      <c r="B1775" s="174"/>
      <c r="C1775" s="164" t="s">
        <v>6982</v>
      </c>
      <c r="D1775" s="164" t="s">
        <v>6964</v>
      </c>
      <c r="E1775" s="163" t="s">
        <v>6983</v>
      </c>
      <c r="F1775" s="165" t="s">
        <v>6984</v>
      </c>
      <c r="G1775" s="164" t="s">
        <v>6985</v>
      </c>
      <c r="H1775" s="329">
        <v>6200</v>
      </c>
      <c r="I1775" s="325"/>
      <c r="J1775" s="325"/>
      <c r="K1775" s="174" t="s">
        <v>6968</v>
      </c>
      <c r="L1775" s="165" t="s">
        <v>6986</v>
      </c>
      <c r="M1775" s="169"/>
    </row>
    <row r="1776" spans="1:13" s="173" customFormat="1" ht="38.25">
      <c r="A1776" s="237">
        <v>133</v>
      </c>
      <c r="B1776" s="174"/>
      <c r="C1776" s="164" t="s">
        <v>6987</v>
      </c>
      <c r="D1776" s="164" t="s">
        <v>6964</v>
      </c>
      <c r="E1776" s="163" t="s">
        <v>6988</v>
      </c>
      <c r="F1776" s="165" t="s">
        <v>6989</v>
      </c>
      <c r="G1776" s="164" t="s">
        <v>2690</v>
      </c>
      <c r="H1776" s="329">
        <v>9480</v>
      </c>
      <c r="I1776" s="325"/>
      <c r="J1776" s="325"/>
      <c r="K1776" s="174" t="s">
        <v>6968</v>
      </c>
      <c r="L1776" s="165" t="s">
        <v>6990</v>
      </c>
      <c r="M1776" s="174"/>
    </row>
    <row r="1777" spans="1:13" s="173" customFormat="1" ht="38.25">
      <c r="A1777" s="237">
        <v>134</v>
      </c>
      <c r="B1777" s="174"/>
      <c r="C1777" s="164" t="s">
        <v>6991</v>
      </c>
      <c r="D1777" s="164" t="s">
        <v>6906</v>
      </c>
      <c r="E1777" s="163" t="s">
        <v>6858</v>
      </c>
      <c r="F1777" s="165" t="s">
        <v>6927</v>
      </c>
      <c r="G1777" s="164" t="s">
        <v>2690</v>
      </c>
      <c r="H1777" s="329">
        <v>5000</v>
      </c>
      <c r="I1777" s="325"/>
      <c r="J1777" s="325"/>
      <c r="K1777" s="183">
        <v>42104</v>
      </c>
      <c r="L1777" s="165" t="s">
        <v>6992</v>
      </c>
      <c r="M1777" s="174"/>
    </row>
    <row r="1778" spans="1:13" s="173" customFormat="1" ht="51">
      <c r="A1778" s="237">
        <v>135</v>
      </c>
      <c r="B1778" s="174"/>
      <c r="C1778" s="164" t="s">
        <v>6993</v>
      </c>
      <c r="D1778" s="164" t="s">
        <v>6964</v>
      </c>
      <c r="E1778" s="163" t="s">
        <v>6994</v>
      </c>
      <c r="F1778" s="165" t="s">
        <v>6995</v>
      </c>
      <c r="G1778" s="164" t="s">
        <v>6996</v>
      </c>
      <c r="H1778" s="329">
        <v>20000</v>
      </c>
      <c r="I1778" s="325"/>
      <c r="J1778" s="325"/>
      <c r="K1778" s="174" t="s">
        <v>6997</v>
      </c>
      <c r="L1778" s="165" t="s">
        <v>6998</v>
      </c>
      <c r="M1778" s="174"/>
    </row>
    <row r="1779" spans="1:13" s="173" customFormat="1" ht="38.25">
      <c r="A1779" s="237">
        <v>136</v>
      </c>
      <c r="B1779" s="174"/>
      <c r="C1779" s="164" t="s">
        <v>6999</v>
      </c>
      <c r="D1779" s="164" t="s">
        <v>6769</v>
      </c>
      <c r="E1779" s="163" t="s">
        <v>7000</v>
      </c>
      <c r="F1779" s="165" t="s">
        <v>7001</v>
      </c>
      <c r="G1779" s="164" t="s">
        <v>7002</v>
      </c>
      <c r="H1779" s="329">
        <v>5200</v>
      </c>
      <c r="I1779" s="325"/>
      <c r="J1779" s="325"/>
      <c r="K1779" s="174" t="s">
        <v>7003</v>
      </c>
      <c r="L1779" s="165" t="s">
        <v>7004</v>
      </c>
      <c r="M1779" s="174"/>
    </row>
    <row r="1780" spans="1:13" s="173" customFormat="1" ht="38.25">
      <c r="A1780" s="237">
        <v>137</v>
      </c>
      <c r="B1780" s="174"/>
      <c r="C1780" s="164" t="s">
        <v>7005</v>
      </c>
      <c r="D1780" s="164" t="s">
        <v>6769</v>
      </c>
      <c r="E1780" s="163" t="s">
        <v>7000</v>
      </c>
      <c r="F1780" s="165" t="s">
        <v>7006</v>
      </c>
      <c r="G1780" s="164" t="s">
        <v>7002</v>
      </c>
      <c r="H1780" s="329">
        <v>5200</v>
      </c>
      <c r="I1780" s="325"/>
      <c r="J1780" s="325"/>
      <c r="K1780" s="174" t="s">
        <v>7003</v>
      </c>
      <c r="L1780" s="165" t="s">
        <v>7007</v>
      </c>
      <c r="M1780" s="174"/>
    </row>
    <row r="1781" spans="1:13" s="173" customFormat="1" ht="38.25">
      <c r="A1781" s="237">
        <v>138</v>
      </c>
      <c r="B1781" s="174"/>
      <c r="C1781" s="164" t="s">
        <v>2031</v>
      </c>
      <c r="D1781" s="164" t="s">
        <v>6769</v>
      </c>
      <c r="E1781" s="163" t="s">
        <v>7000</v>
      </c>
      <c r="F1781" s="165" t="s">
        <v>7008</v>
      </c>
      <c r="G1781" s="164" t="s">
        <v>7002</v>
      </c>
      <c r="H1781" s="329">
        <v>3200</v>
      </c>
      <c r="I1781" s="325"/>
      <c r="J1781" s="325"/>
      <c r="K1781" s="174" t="s">
        <v>7003</v>
      </c>
      <c r="L1781" s="165" t="s">
        <v>7009</v>
      </c>
      <c r="M1781" s="174"/>
    </row>
    <row r="1782" spans="1:13" s="173" customFormat="1" ht="38.25">
      <c r="A1782" s="237">
        <v>139</v>
      </c>
      <c r="B1782" s="174"/>
      <c r="C1782" s="164" t="s">
        <v>7010</v>
      </c>
      <c r="D1782" s="164" t="s">
        <v>6769</v>
      </c>
      <c r="E1782" s="163" t="s">
        <v>7000</v>
      </c>
      <c r="F1782" s="165" t="s">
        <v>7011</v>
      </c>
      <c r="G1782" s="164" t="s">
        <v>7002</v>
      </c>
      <c r="H1782" s="329">
        <v>3200</v>
      </c>
      <c r="I1782" s="325"/>
      <c r="J1782" s="325"/>
      <c r="K1782" s="174" t="s">
        <v>7003</v>
      </c>
      <c r="L1782" s="165" t="s">
        <v>7012</v>
      </c>
      <c r="M1782" s="174"/>
    </row>
    <row r="1783" spans="1:13" s="173" customFormat="1" ht="38.25">
      <c r="A1783" s="237">
        <v>140</v>
      </c>
      <c r="B1783" s="174"/>
      <c r="C1783" s="164" t="s">
        <v>7013</v>
      </c>
      <c r="D1783" s="164" t="s">
        <v>6769</v>
      </c>
      <c r="E1783" s="163" t="s">
        <v>7000</v>
      </c>
      <c r="F1783" s="165" t="s">
        <v>7014</v>
      </c>
      <c r="G1783" s="164" t="s">
        <v>7002</v>
      </c>
      <c r="H1783" s="329">
        <v>3200</v>
      </c>
      <c r="I1783" s="325"/>
      <c r="J1783" s="325"/>
      <c r="K1783" s="174" t="s">
        <v>7003</v>
      </c>
      <c r="L1783" s="165" t="s">
        <v>7015</v>
      </c>
      <c r="M1783" s="174"/>
    </row>
    <row r="1784" spans="1:13" s="173" customFormat="1" ht="38.25">
      <c r="A1784" s="237">
        <v>141</v>
      </c>
      <c r="B1784" s="174"/>
      <c r="C1784" s="164" t="s">
        <v>7016</v>
      </c>
      <c r="D1784" s="164" t="s">
        <v>6769</v>
      </c>
      <c r="E1784" s="163" t="s">
        <v>7000</v>
      </c>
      <c r="F1784" s="165" t="s">
        <v>7017</v>
      </c>
      <c r="G1784" s="164" t="s">
        <v>7002</v>
      </c>
      <c r="H1784" s="329">
        <v>3200</v>
      </c>
      <c r="I1784" s="325"/>
      <c r="J1784" s="325"/>
      <c r="K1784" s="174" t="s">
        <v>7003</v>
      </c>
      <c r="L1784" s="165" t="s">
        <v>7018</v>
      </c>
      <c r="M1784" s="174"/>
    </row>
    <row r="1785" spans="1:13" s="173" customFormat="1" ht="38.25">
      <c r="A1785" s="237">
        <v>142</v>
      </c>
      <c r="B1785" s="174"/>
      <c r="C1785" s="164" t="s">
        <v>7019</v>
      </c>
      <c r="D1785" s="164" t="s">
        <v>6769</v>
      </c>
      <c r="E1785" s="163" t="s">
        <v>7000</v>
      </c>
      <c r="F1785" s="165" t="s">
        <v>7020</v>
      </c>
      <c r="G1785" s="164" t="s">
        <v>7002</v>
      </c>
      <c r="H1785" s="329">
        <v>3200</v>
      </c>
      <c r="I1785" s="325"/>
      <c r="J1785" s="325"/>
      <c r="K1785" s="174" t="s">
        <v>7003</v>
      </c>
      <c r="L1785" s="165" t="s">
        <v>7021</v>
      </c>
      <c r="M1785" s="174"/>
    </row>
    <row r="1786" spans="1:13" s="173" customFormat="1" ht="38.25">
      <c r="A1786" s="237">
        <v>143</v>
      </c>
      <c r="B1786" s="174"/>
      <c r="C1786" s="164" t="s">
        <v>7022</v>
      </c>
      <c r="D1786" s="164" t="s">
        <v>6769</v>
      </c>
      <c r="E1786" s="163" t="s">
        <v>7023</v>
      </c>
      <c r="F1786" s="165" t="s">
        <v>7024</v>
      </c>
      <c r="G1786" s="164" t="s">
        <v>2690</v>
      </c>
      <c r="H1786" s="329">
        <v>5000</v>
      </c>
      <c r="I1786" s="325"/>
      <c r="J1786" s="325"/>
      <c r="K1786" s="174" t="s">
        <v>7003</v>
      </c>
      <c r="L1786" s="165" t="s">
        <v>7025</v>
      </c>
      <c r="M1786" s="174"/>
    </row>
    <row r="1787" spans="1:13" s="173" customFormat="1" ht="25.5">
      <c r="A1787" s="237">
        <v>144</v>
      </c>
      <c r="B1787" s="174"/>
      <c r="C1787" s="164" t="s">
        <v>7026</v>
      </c>
      <c r="D1787" s="164" t="s">
        <v>6964</v>
      </c>
      <c r="E1787" s="163" t="s">
        <v>7027</v>
      </c>
      <c r="F1787" s="165" t="s">
        <v>7028</v>
      </c>
      <c r="G1787" s="164" t="s">
        <v>7002</v>
      </c>
      <c r="H1787" s="329">
        <v>3200</v>
      </c>
      <c r="I1787" s="325"/>
      <c r="J1787" s="325"/>
      <c r="K1787" s="174" t="s">
        <v>7003</v>
      </c>
      <c r="L1787" s="165" t="s">
        <v>7029</v>
      </c>
      <c r="M1787" s="174"/>
    </row>
    <row r="1788" spans="1:13" s="173" customFormat="1" ht="25.5">
      <c r="A1788" s="237">
        <v>145</v>
      </c>
      <c r="B1788" s="174"/>
      <c r="C1788" s="164" t="s">
        <v>7030</v>
      </c>
      <c r="D1788" s="164" t="s">
        <v>6964</v>
      </c>
      <c r="E1788" s="163" t="s">
        <v>7031</v>
      </c>
      <c r="F1788" s="165" t="s">
        <v>7032</v>
      </c>
      <c r="G1788" s="164" t="s">
        <v>7002</v>
      </c>
      <c r="H1788" s="329">
        <v>3000</v>
      </c>
      <c r="I1788" s="325"/>
      <c r="J1788" s="325"/>
      <c r="K1788" s="174" t="s">
        <v>7003</v>
      </c>
      <c r="L1788" s="165" t="s">
        <v>7033</v>
      </c>
      <c r="M1788" s="169"/>
    </row>
    <row r="1789" spans="1:13" s="173" customFormat="1" ht="25.5">
      <c r="A1789" s="237">
        <v>146</v>
      </c>
      <c r="B1789" s="174"/>
      <c r="C1789" s="164" t="s">
        <v>7034</v>
      </c>
      <c r="D1789" s="164" t="s">
        <v>6964</v>
      </c>
      <c r="E1789" s="163" t="s">
        <v>7035</v>
      </c>
      <c r="F1789" s="165" t="s">
        <v>7036</v>
      </c>
      <c r="G1789" s="164" t="s">
        <v>7002</v>
      </c>
      <c r="H1789" s="329">
        <v>5000</v>
      </c>
      <c r="I1789" s="325"/>
      <c r="J1789" s="325"/>
      <c r="K1789" s="174" t="s">
        <v>7003</v>
      </c>
      <c r="L1789" s="165" t="s">
        <v>7037</v>
      </c>
      <c r="M1789" s="169"/>
    </row>
    <row r="1790" spans="1:13" s="173" customFormat="1" ht="25.5">
      <c r="A1790" s="237">
        <v>147</v>
      </c>
      <c r="B1790" s="174"/>
      <c r="C1790" s="164" t="s">
        <v>7038</v>
      </c>
      <c r="D1790" s="164" t="s">
        <v>6964</v>
      </c>
      <c r="E1790" s="163" t="s">
        <v>7039</v>
      </c>
      <c r="F1790" s="165" t="s">
        <v>7040</v>
      </c>
      <c r="G1790" s="164" t="s">
        <v>7002</v>
      </c>
      <c r="H1790" s="329">
        <v>5200</v>
      </c>
      <c r="I1790" s="325"/>
      <c r="J1790" s="325"/>
      <c r="K1790" s="174" t="s">
        <v>7003</v>
      </c>
      <c r="L1790" s="165" t="s">
        <v>7041</v>
      </c>
      <c r="M1790" s="174"/>
    </row>
    <row r="1791" spans="1:13" s="173" customFormat="1" ht="25.5">
      <c r="A1791" s="237">
        <v>148</v>
      </c>
      <c r="B1791" s="174"/>
      <c r="C1791" s="164" t="s">
        <v>2012</v>
      </c>
      <c r="D1791" s="164" t="s">
        <v>6964</v>
      </c>
      <c r="E1791" s="163" t="s">
        <v>7042</v>
      </c>
      <c r="F1791" s="165" t="s">
        <v>7043</v>
      </c>
      <c r="G1791" s="164" t="s">
        <v>7002</v>
      </c>
      <c r="H1791" s="329">
        <v>5200</v>
      </c>
      <c r="I1791" s="325"/>
      <c r="J1791" s="325"/>
      <c r="K1791" s="174" t="s">
        <v>7003</v>
      </c>
      <c r="L1791" s="165" t="s">
        <v>7044</v>
      </c>
      <c r="M1791" s="174"/>
    </row>
    <row r="1792" spans="1:13" s="173" customFormat="1" ht="25.5">
      <c r="A1792" s="237">
        <v>149</v>
      </c>
      <c r="B1792" s="174"/>
      <c r="C1792" s="164" t="s">
        <v>7045</v>
      </c>
      <c r="D1792" s="164" t="s">
        <v>6964</v>
      </c>
      <c r="E1792" s="163" t="s">
        <v>7046</v>
      </c>
      <c r="F1792" s="165" t="s">
        <v>7047</v>
      </c>
      <c r="G1792" s="164" t="s">
        <v>7002</v>
      </c>
      <c r="H1792" s="329">
        <v>5200</v>
      </c>
      <c r="I1792" s="325"/>
      <c r="J1792" s="325"/>
      <c r="K1792" s="174" t="s">
        <v>7003</v>
      </c>
      <c r="L1792" s="165" t="s">
        <v>7048</v>
      </c>
      <c r="M1792" s="174"/>
    </row>
    <row r="1793" spans="1:13" s="173" customFormat="1" ht="25.5">
      <c r="A1793" s="237">
        <v>150</v>
      </c>
      <c r="B1793" s="174"/>
      <c r="C1793" s="164" t="s">
        <v>7049</v>
      </c>
      <c r="D1793" s="164" t="s">
        <v>6964</v>
      </c>
      <c r="E1793" s="163" t="s">
        <v>7050</v>
      </c>
      <c r="F1793" s="165" t="s">
        <v>7051</v>
      </c>
      <c r="G1793" s="164" t="s">
        <v>7052</v>
      </c>
      <c r="H1793" s="329">
        <v>3000</v>
      </c>
      <c r="I1793" s="325"/>
      <c r="J1793" s="325"/>
      <c r="K1793" s="174" t="s">
        <v>7003</v>
      </c>
      <c r="L1793" s="165" t="s">
        <v>7053</v>
      </c>
      <c r="M1793" s="174"/>
    </row>
    <row r="1794" spans="1:13" s="173" customFormat="1" ht="25.5">
      <c r="A1794" s="237">
        <v>151</v>
      </c>
      <c r="B1794" s="174"/>
      <c r="C1794" s="164" t="s">
        <v>7054</v>
      </c>
      <c r="D1794" s="164" t="s">
        <v>6964</v>
      </c>
      <c r="E1794" s="163" t="s">
        <v>7055</v>
      </c>
      <c r="F1794" s="165" t="s">
        <v>7056</v>
      </c>
      <c r="G1794" s="164" t="s">
        <v>7002</v>
      </c>
      <c r="H1794" s="329">
        <v>5200</v>
      </c>
      <c r="I1794" s="325"/>
      <c r="J1794" s="325"/>
      <c r="K1794" s="174" t="s">
        <v>7003</v>
      </c>
      <c r="L1794" s="165" t="s">
        <v>7057</v>
      </c>
      <c r="M1794" s="174"/>
    </row>
    <row r="1795" spans="1:13" s="173" customFormat="1" ht="25.5">
      <c r="A1795" s="237">
        <v>152</v>
      </c>
      <c r="B1795" s="174"/>
      <c r="C1795" s="164" t="s">
        <v>7058</v>
      </c>
      <c r="D1795" s="164" t="s">
        <v>6964</v>
      </c>
      <c r="E1795" s="163" t="s">
        <v>7059</v>
      </c>
      <c r="F1795" s="165" t="s">
        <v>7060</v>
      </c>
      <c r="G1795" s="164" t="s">
        <v>7002</v>
      </c>
      <c r="H1795" s="329">
        <v>5200</v>
      </c>
      <c r="I1795" s="325"/>
      <c r="J1795" s="325"/>
      <c r="K1795" s="174" t="s">
        <v>7003</v>
      </c>
      <c r="L1795" s="165" t="s">
        <v>7061</v>
      </c>
      <c r="M1795" s="174"/>
    </row>
    <row r="1796" spans="1:13" s="173" customFormat="1" ht="51">
      <c r="A1796" s="237">
        <v>153</v>
      </c>
      <c r="B1796" s="174"/>
      <c r="C1796" s="164" t="s">
        <v>7062</v>
      </c>
      <c r="D1796" s="164" t="s">
        <v>6964</v>
      </c>
      <c r="E1796" s="163" t="s">
        <v>7063</v>
      </c>
      <c r="F1796" s="165" t="s">
        <v>7064</v>
      </c>
      <c r="G1796" s="164" t="s">
        <v>3000</v>
      </c>
      <c r="H1796" s="330">
        <v>4000</v>
      </c>
      <c r="I1796" s="325"/>
      <c r="J1796" s="325"/>
      <c r="K1796" s="174" t="s">
        <v>7003</v>
      </c>
      <c r="L1796" s="165" t="s">
        <v>7065</v>
      </c>
      <c r="M1796" s="174"/>
    </row>
    <row r="1797" spans="1:13" s="173" customFormat="1" ht="38.25">
      <c r="A1797" s="237">
        <v>154</v>
      </c>
      <c r="B1797" s="184"/>
      <c r="C1797" s="184" t="s">
        <v>7066</v>
      </c>
      <c r="D1797" s="184" t="s">
        <v>6841</v>
      </c>
      <c r="E1797" s="184" t="s">
        <v>7067</v>
      </c>
      <c r="F1797" s="184" t="s">
        <v>7068</v>
      </c>
      <c r="G1797" s="184" t="s">
        <v>2792</v>
      </c>
      <c r="H1797" s="331">
        <v>3200</v>
      </c>
      <c r="I1797" s="325"/>
      <c r="J1797" s="325"/>
      <c r="K1797" s="174" t="s">
        <v>2497</v>
      </c>
      <c r="L1797" s="174" t="s">
        <v>7069</v>
      </c>
      <c r="M1797" s="174"/>
    </row>
    <row r="1798" spans="1:13" s="173" customFormat="1" ht="38.25">
      <c r="A1798" s="237">
        <v>155</v>
      </c>
      <c r="B1798" s="174"/>
      <c r="C1798" s="174" t="s">
        <v>7070</v>
      </c>
      <c r="D1798" s="184" t="s">
        <v>6841</v>
      </c>
      <c r="E1798" s="184" t="s">
        <v>7067</v>
      </c>
      <c r="F1798" s="174" t="s">
        <v>7071</v>
      </c>
      <c r="G1798" s="184" t="s">
        <v>2792</v>
      </c>
      <c r="H1798" s="331">
        <v>3200</v>
      </c>
      <c r="I1798" s="325"/>
      <c r="J1798" s="325"/>
      <c r="K1798" s="174" t="s">
        <v>7072</v>
      </c>
      <c r="L1798" s="174" t="s">
        <v>7073</v>
      </c>
      <c r="M1798" s="174"/>
    </row>
    <row r="1799" spans="1:13" s="173" customFormat="1" ht="38.25">
      <c r="A1799" s="237">
        <v>156</v>
      </c>
      <c r="B1799" s="174"/>
      <c r="C1799" s="174" t="s">
        <v>909</v>
      </c>
      <c r="D1799" s="184" t="s">
        <v>6841</v>
      </c>
      <c r="E1799" s="184" t="s">
        <v>7067</v>
      </c>
      <c r="F1799" s="174" t="s">
        <v>7074</v>
      </c>
      <c r="G1799" s="174" t="s">
        <v>3130</v>
      </c>
      <c r="H1799" s="330">
        <v>3000</v>
      </c>
      <c r="I1799" s="325"/>
      <c r="J1799" s="325"/>
      <c r="K1799" s="174" t="s">
        <v>7075</v>
      </c>
      <c r="L1799" s="174" t="s">
        <v>7076</v>
      </c>
      <c r="M1799" s="174"/>
    </row>
    <row r="1800" spans="1:13" s="173" customFormat="1" ht="38.25">
      <c r="A1800" s="237">
        <v>157</v>
      </c>
      <c r="B1800" s="174"/>
      <c r="C1800" s="174" t="s">
        <v>7077</v>
      </c>
      <c r="D1800" s="174" t="s">
        <v>6906</v>
      </c>
      <c r="E1800" s="174" t="s">
        <v>7078</v>
      </c>
      <c r="F1800" s="174" t="s">
        <v>7079</v>
      </c>
      <c r="G1800" s="174" t="s">
        <v>2784</v>
      </c>
      <c r="H1800" s="330">
        <v>575</v>
      </c>
      <c r="I1800" s="325"/>
      <c r="J1800" s="325"/>
      <c r="K1800" s="174" t="s">
        <v>547</v>
      </c>
      <c r="L1800" s="174" t="s">
        <v>7080</v>
      </c>
      <c r="M1800" s="174"/>
    </row>
    <row r="1801" spans="1:13" s="173" customFormat="1" ht="25.5">
      <c r="A1801" s="237">
        <v>158</v>
      </c>
      <c r="B1801" s="174"/>
      <c r="C1801" s="174" t="s">
        <v>7081</v>
      </c>
      <c r="D1801" s="174" t="s">
        <v>6818</v>
      </c>
      <c r="E1801" s="174" t="s">
        <v>7082</v>
      </c>
      <c r="F1801" s="174" t="s">
        <v>7083</v>
      </c>
      <c r="G1801" s="174" t="s">
        <v>2792</v>
      </c>
      <c r="H1801" s="330">
        <v>3200</v>
      </c>
      <c r="I1801" s="325"/>
      <c r="J1801" s="325"/>
      <c r="K1801" s="174" t="s">
        <v>7084</v>
      </c>
      <c r="L1801" s="174" t="s">
        <v>7085</v>
      </c>
      <c r="M1801" s="174"/>
    </row>
    <row r="1802" spans="1:13" s="173" customFormat="1" ht="38.25">
      <c r="A1802" s="237">
        <v>159</v>
      </c>
      <c r="B1802" s="174"/>
      <c r="C1802" s="174" t="s">
        <v>7086</v>
      </c>
      <c r="D1802" s="174" t="s">
        <v>6731</v>
      </c>
      <c r="E1802" s="174" t="s">
        <v>7023</v>
      </c>
      <c r="F1802" s="174" t="s">
        <v>7087</v>
      </c>
      <c r="G1802" s="174" t="s">
        <v>3130</v>
      </c>
      <c r="H1802" s="330">
        <v>5000</v>
      </c>
      <c r="I1802" s="325"/>
      <c r="J1802" s="325"/>
      <c r="K1802" s="174" t="s">
        <v>2497</v>
      </c>
      <c r="L1802" s="174" t="s">
        <v>7088</v>
      </c>
      <c r="M1802" s="174"/>
    </row>
    <row r="1803" spans="1:13" s="173" customFormat="1" ht="38.25">
      <c r="A1803" s="237">
        <v>160</v>
      </c>
      <c r="B1803" s="174"/>
      <c r="C1803" s="174" t="s">
        <v>7089</v>
      </c>
      <c r="D1803" s="174" t="s">
        <v>6731</v>
      </c>
      <c r="E1803" s="174" t="s">
        <v>7023</v>
      </c>
      <c r="F1803" s="174" t="s">
        <v>7090</v>
      </c>
      <c r="G1803" s="174" t="s">
        <v>3130</v>
      </c>
      <c r="H1803" s="330">
        <v>5000</v>
      </c>
      <c r="I1803" s="325"/>
      <c r="J1803" s="325"/>
      <c r="K1803" s="174" t="s">
        <v>2497</v>
      </c>
      <c r="L1803" s="174" t="s">
        <v>7091</v>
      </c>
      <c r="M1803" s="174"/>
    </row>
    <row r="1804" spans="1:13" s="173" customFormat="1" ht="38.25">
      <c r="A1804" s="237">
        <v>161</v>
      </c>
      <c r="B1804" s="174"/>
      <c r="C1804" s="174" t="s">
        <v>7092</v>
      </c>
      <c r="D1804" s="174" t="s">
        <v>6731</v>
      </c>
      <c r="E1804" s="174" t="s">
        <v>7023</v>
      </c>
      <c r="F1804" s="174" t="s">
        <v>7093</v>
      </c>
      <c r="G1804" s="174" t="s">
        <v>3130</v>
      </c>
      <c r="H1804" s="330">
        <v>4500</v>
      </c>
      <c r="I1804" s="325"/>
      <c r="J1804" s="325"/>
      <c r="K1804" s="174" t="s">
        <v>2497</v>
      </c>
      <c r="L1804" s="174" t="s">
        <v>7094</v>
      </c>
      <c r="M1804" s="174"/>
    </row>
    <row r="1805" spans="1:13" s="173" customFormat="1" ht="38.25">
      <c r="A1805" s="237">
        <v>162</v>
      </c>
      <c r="B1805" s="174"/>
      <c r="C1805" s="174" t="s">
        <v>7095</v>
      </c>
      <c r="D1805" s="174" t="s">
        <v>6731</v>
      </c>
      <c r="E1805" s="174" t="s">
        <v>7096</v>
      </c>
      <c r="F1805" s="174" t="s">
        <v>7097</v>
      </c>
      <c r="G1805" s="174" t="s">
        <v>2784</v>
      </c>
      <c r="H1805" s="330">
        <v>2197</v>
      </c>
      <c r="I1805" s="325"/>
      <c r="J1805" s="325"/>
      <c r="K1805" s="174" t="s">
        <v>2497</v>
      </c>
      <c r="L1805" s="174" t="s">
        <v>7098</v>
      </c>
      <c r="M1805" s="169"/>
    </row>
    <row r="1806" spans="1:13" s="173" customFormat="1" ht="12.75">
      <c r="A1806" s="237">
        <v>163</v>
      </c>
      <c r="B1806" s="174"/>
      <c r="C1806" s="174" t="s">
        <v>7099</v>
      </c>
      <c r="D1806" s="174" t="s">
        <v>6731</v>
      </c>
      <c r="E1806" s="174"/>
      <c r="F1806" s="174"/>
      <c r="G1806" s="174"/>
      <c r="H1806" s="330">
        <v>2597</v>
      </c>
      <c r="I1806" s="325"/>
      <c r="J1806" s="325"/>
      <c r="K1806" s="174"/>
      <c r="L1806" s="174"/>
      <c r="M1806" s="174"/>
    </row>
    <row r="1807" spans="1:13" s="173" customFormat="1" ht="38.25">
      <c r="A1807" s="237">
        <v>164</v>
      </c>
      <c r="B1807" s="174"/>
      <c r="C1807" s="174" t="s">
        <v>7100</v>
      </c>
      <c r="D1807" s="174" t="s">
        <v>6731</v>
      </c>
      <c r="E1807" s="174" t="s">
        <v>7101</v>
      </c>
      <c r="F1807" s="174" t="s">
        <v>7102</v>
      </c>
      <c r="G1807" s="174" t="s">
        <v>6658</v>
      </c>
      <c r="H1807" s="330">
        <v>17500</v>
      </c>
      <c r="I1807" s="325"/>
      <c r="J1807" s="325"/>
      <c r="K1807" s="174" t="s">
        <v>2497</v>
      </c>
      <c r="L1807" s="174" t="s">
        <v>7103</v>
      </c>
      <c r="M1807" s="174"/>
    </row>
    <row r="1808" spans="1:13" s="173" customFormat="1" ht="38.25">
      <c r="A1808" s="237">
        <v>165</v>
      </c>
      <c r="B1808" s="174"/>
      <c r="C1808" s="174" t="s">
        <v>7104</v>
      </c>
      <c r="D1808" s="174" t="s">
        <v>6752</v>
      </c>
      <c r="E1808" s="174" t="s">
        <v>7105</v>
      </c>
      <c r="F1808" s="174" t="s">
        <v>7106</v>
      </c>
      <c r="G1808" s="174" t="s">
        <v>2784</v>
      </c>
      <c r="H1808" s="330">
        <v>8658</v>
      </c>
      <c r="I1808" s="325"/>
      <c r="J1808" s="325"/>
      <c r="K1808" s="174" t="s">
        <v>547</v>
      </c>
      <c r="L1808" s="174" t="s">
        <v>7107</v>
      </c>
      <c r="M1808" s="174"/>
    </row>
    <row r="1809" spans="1:13" s="173" customFormat="1" ht="38.25">
      <c r="A1809" s="237">
        <v>166</v>
      </c>
      <c r="B1809" s="174"/>
      <c r="C1809" s="174" t="s">
        <v>7108</v>
      </c>
      <c r="D1809" s="174" t="s">
        <v>6857</v>
      </c>
      <c r="E1809" s="174" t="s">
        <v>7109</v>
      </c>
      <c r="F1809" s="174" t="s">
        <v>7110</v>
      </c>
      <c r="G1809" s="174" t="s">
        <v>2792</v>
      </c>
      <c r="H1809" s="330">
        <v>5200</v>
      </c>
      <c r="I1809" s="325"/>
      <c r="J1809" s="325"/>
      <c r="K1809" s="174" t="s">
        <v>7111</v>
      </c>
      <c r="L1809" s="174" t="s">
        <v>7112</v>
      </c>
      <c r="M1809" s="174"/>
    </row>
    <row r="1810" spans="1:13" s="173" customFormat="1" ht="38.25">
      <c r="A1810" s="237">
        <v>167</v>
      </c>
      <c r="B1810" s="174"/>
      <c r="C1810" s="174" t="s">
        <v>7113</v>
      </c>
      <c r="D1810" s="174" t="s">
        <v>6964</v>
      </c>
      <c r="E1810" s="174" t="s">
        <v>7114</v>
      </c>
      <c r="F1810" s="174" t="s">
        <v>7115</v>
      </c>
      <c r="G1810" s="174" t="s">
        <v>6941</v>
      </c>
      <c r="H1810" s="330">
        <v>1000</v>
      </c>
      <c r="I1810" s="325"/>
      <c r="J1810" s="325"/>
      <c r="K1810" s="174" t="s">
        <v>1360</v>
      </c>
      <c r="L1810" s="174"/>
      <c r="M1810" s="174"/>
    </row>
    <row r="1811" spans="1:13" s="173" customFormat="1" ht="38.25">
      <c r="A1811" s="237">
        <v>168</v>
      </c>
      <c r="B1811" s="174"/>
      <c r="C1811" s="174" t="s">
        <v>6085</v>
      </c>
      <c r="D1811" s="174" t="s">
        <v>6791</v>
      </c>
      <c r="E1811" s="174" t="s">
        <v>7116</v>
      </c>
      <c r="F1811" s="174" t="s">
        <v>7117</v>
      </c>
      <c r="G1811" s="174" t="s">
        <v>3130</v>
      </c>
      <c r="H1811" s="330">
        <v>5000</v>
      </c>
      <c r="I1811" s="325"/>
      <c r="J1811" s="325"/>
      <c r="K1811" s="174" t="s">
        <v>1360</v>
      </c>
      <c r="L1811" s="174"/>
      <c r="M1811" s="174"/>
    </row>
    <row r="1812" spans="1:13" s="173" customFormat="1" ht="25.5">
      <c r="A1812" s="237">
        <v>169</v>
      </c>
      <c r="B1812" s="174"/>
      <c r="C1812" s="174" t="s">
        <v>5773</v>
      </c>
      <c r="D1812" s="174" t="s">
        <v>6818</v>
      </c>
      <c r="E1812" s="174" t="s">
        <v>7118</v>
      </c>
      <c r="F1812" s="174" t="s">
        <v>7119</v>
      </c>
      <c r="G1812" s="174" t="s">
        <v>2784</v>
      </c>
      <c r="H1812" s="330">
        <v>850</v>
      </c>
      <c r="I1812" s="325"/>
      <c r="J1812" s="325"/>
      <c r="K1812" s="174" t="s">
        <v>1360</v>
      </c>
      <c r="L1812" s="174"/>
      <c r="M1812" s="174"/>
    </row>
    <row r="1813" spans="1:13" s="173" customFormat="1" ht="38.25">
      <c r="A1813" s="237">
        <v>170</v>
      </c>
      <c r="B1813" s="166"/>
      <c r="C1813" s="164" t="s">
        <v>7120</v>
      </c>
      <c r="D1813" s="164" t="s">
        <v>7121</v>
      </c>
      <c r="E1813" s="165" t="s">
        <v>7122</v>
      </c>
      <c r="F1813" s="165" t="s">
        <v>7123</v>
      </c>
      <c r="G1813" s="164" t="s">
        <v>5527</v>
      </c>
      <c r="H1813" s="329">
        <v>3000</v>
      </c>
      <c r="I1813" s="325"/>
      <c r="J1813" s="325"/>
      <c r="K1813" s="174"/>
      <c r="L1813" s="165" t="s">
        <v>7124</v>
      </c>
      <c r="M1813" s="169"/>
    </row>
    <row r="1814" spans="1:13" s="173" customFormat="1" ht="38.25">
      <c r="A1814" s="237">
        <v>171</v>
      </c>
      <c r="B1814" s="166"/>
      <c r="C1814" s="164" t="s">
        <v>7125</v>
      </c>
      <c r="D1814" s="164" t="s">
        <v>7121</v>
      </c>
      <c r="E1814" s="165" t="s">
        <v>7126</v>
      </c>
      <c r="F1814" s="165" t="s">
        <v>7127</v>
      </c>
      <c r="G1814" s="164" t="s">
        <v>5527</v>
      </c>
      <c r="H1814" s="329">
        <v>3400</v>
      </c>
      <c r="I1814" s="325"/>
      <c r="J1814" s="325"/>
      <c r="K1814" s="174"/>
      <c r="L1814" s="165" t="s">
        <v>7128</v>
      </c>
      <c r="M1814" s="169"/>
    </row>
    <row r="1815" spans="1:13" s="173" customFormat="1" ht="38.25">
      <c r="A1815" s="237">
        <v>172</v>
      </c>
      <c r="B1815" s="166"/>
      <c r="C1815" s="164" t="s">
        <v>7129</v>
      </c>
      <c r="D1815" s="164" t="s">
        <v>7121</v>
      </c>
      <c r="E1815" s="165" t="s">
        <v>7130</v>
      </c>
      <c r="F1815" s="165" t="s">
        <v>7131</v>
      </c>
      <c r="G1815" s="164" t="s">
        <v>5527</v>
      </c>
      <c r="H1815" s="329">
        <v>4200</v>
      </c>
      <c r="I1815" s="325"/>
      <c r="J1815" s="325"/>
      <c r="K1815" s="174"/>
      <c r="L1815" s="165" t="s">
        <v>7132</v>
      </c>
      <c r="M1815" s="169"/>
    </row>
    <row r="1816" spans="1:13" s="173" customFormat="1" ht="38.25">
      <c r="A1816" s="237">
        <v>173</v>
      </c>
      <c r="B1816" s="166"/>
      <c r="C1816" s="164" t="s">
        <v>7133</v>
      </c>
      <c r="D1816" s="164" t="s">
        <v>7121</v>
      </c>
      <c r="E1816" s="165" t="s">
        <v>7134</v>
      </c>
      <c r="F1816" s="165" t="s">
        <v>7135</v>
      </c>
      <c r="G1816" s="164" t="s">
        <v>5527</v>
      </c>
      <c r="H1816" s="329">
        <v>400</v>
      </c>
      <c r="I1816" s="325"/>
      <c r="J1816" s="325"/>
      <c r="K1816" s="174"/>
      <c r="L1816" s="165" t="s">
        <v>7136</v>
      </c>
      <c r="M1816" s="169"/>
    </row>
    <row r="1817" spans="1:13" s="173" customFormat="1" ht="38.25">
      <c r="A1817" s="238">
        <v>174</v>
      </c>
      <c r="B1817" s="185"/>
      <c r="C1817" s="164" t="s">
        <v>7137</v>
      </c>
      <c r="D1817" s="164" t="s">
        <v>7138</v>
      </c>
      <c r="E1817" s="165" t="s">
        <v>7139</v>
      </c>
      <c r="F1817" s="165" t="s">
        <v>7140</v>
      </c>
      <c r="G1817" s="164" t="s">
        <v>5527</v>
      </c>
      <c r="H1817" s="329">
        <v>100000</v>
      </c>
      <c r="I1817" s="325"/>
      <c r="J1817" s="325"/>
      <c r="K1817" s="174"/>
      <c r="L1817" s="165" t="s">
        <v>7141</v>
      </c>
      <c r="M1817" s="169"/>
    </row>
    <row r="1818" spans="1:13" s="173" customFormat="1" ht="25.5">
      <c r="A1818" s="238"/>
      <c r="B1818" s="185"/>
      <c r="C1818" s="164" t="s">
        <v>7142</v>
      </c>
      <c r="D1818" s="164" t="s">
        <v>7143</v>
      </c>
      <c r="E1818" s="165"/>
      <c r="F1818" s="165"/>
      <c r="G1818" s="164"/>
      <c r="H1818" s="329">
        <v>50000</v>
      </c>
      <c r="I1818" s="325"/>
      <c r="J1818" s="325"/>
      <c r="K1818" s="174"/>
      <c r="L1818" s="165"/>
      <c r="M1818" s="169"/>
    </row>
    <row r="1819" spans="1:13" s="173" customFormat="1" ht="38.25">
      <c r="A1819" s="238">
        <v>175</v>
      </c>
      <c r="B1819" s="185"/>
      <c r="C1819" s="164" t="s">
        <v>7144</v>
      </c>
      <c r="D1819" s="164" t="s">
        <v>7138</v>
      </c>
      <c r="E1819" s="165" t="s">
        <v>7145</v>
      </c>
      <c r="F1819" s="165" t="s">
        <v>7146</v>
      </c>
      <c r="G1819" s="164" t="s">
        <v>5527</v>
      </c>
      <c r="H1819" s="329">
        <v>10000</v>
      </c>
      <c r="I1819" s="325"/>
      <c r="J1819" s="325"/>
      <c r="K1819" s="174"/>
      <c r="L1819" s="165" t="s">
        <v>7147</v>
      </c>
      <c r="M1819" s="169"/>
    </row>
    <row r="1820" spans="1:13" s="173" customFormat="1" ht="25.5">
      <c r="A1820" s="238"/>
      <c r="B1820" s="185"/>
      <c r="C1820" s="164" t="s">
        <v>7148</v>
      </c>
      <c r="D1820" s="164" t="s">
        <v>7138</v>
      </c>
      <c r="E1820" s="165"/>
      <c r="F1820" s="165"/>
      <c r="G1820" s="164"/>
      <c r="H1820" s="329">
        <v>9000</v>
      </c>
      <c r="I1820" s="325"/>
      <c r="J1820" s="325"/>
      <c r="K1820" s="174"/>
      <c r="L1820" s="165"/>
      <c r="M1820" s="169"/>
    </row>
    <row r="1821" spans="1:13" s="173" customFormat="1" ht="38.25">
      <c r="A1821" s="237">
        <v>176</v>
      </c>
      <c r="B1821" s="166"/>
      <c r="C1821" s="164" t="s">
        <v>7149</v>
      </c>
      <c r="D1821" s="164" t="s">
        <v>7138</v>
      </c>
      <c r="E1821" s="165" t="s">
        <v>7150</v>
      </c>
      <c r="F1821" s="165" t="s">
        <v>7151</v>
      </c>
      <c r="G1821" s="164" t="s">
        <v>5527</v>
      </c>
      <c r="H1821" s="329">
        <v>10030</v>
      </c>
      <c r="I1821" s="325"/>
      <c r="J1821" s="325"/>
      <c r="K1821" s="174"/>
      <c r="L1821" s="165" t="s">
        <v>7152</v>
      </c>
      <c r="M1821" s="169"/>
    </row>
    <row r="1822" spans="1:13" s="173" customFormat="1" ht="38.25">
      <c r="A1822" s="237">
        <v>177</v>
      </c>
      <c r="B1822" s="166"/>
      <c r="C1822" s="164" t="s">
        <v>7153</v>
      </c>
      <c r="D1822" s="164" t="s">
        <v>7138</v>
      </c>
      <c r="E1822" s="165" t="s">
        <v>7154</v>
      </c>
      <c r="F1822" s="165" t="s">
        <v>7155</v>
      </c>
      <c r="G1822" s="164" t="s">
        <v>5527</v>
      </c>
      <c r="H1822" s="329">
        <v>20000</v>
      </c>
      <c r="I1822" s="325"/>
      <c r="J1822" s="325"/>
      <c r="K1822" s="174"/>
      <c r="L1822" s="165" t="s">
        <v>7156</v>
      </c>
      <c r="M1822" s="169"/>
    </row>
    <row r="1823" spans="1:13" s="173" customFormat="1" ht="38.25">
      <c r="A1823" s="237">
        <v>178</v>
      </c>
      <c r="B1823" s="166"/>
      <c r="C1823" s="164" t="s">
        <v>7157</v>
      </c>
      <c r="D1823" s="164" t="s">
        <v>7138</v>
      </c>
      <c r="E1823" s="165" t="s">
        <v>7158</v>
      </c>
      <c r="F1823" s="165" t="s">
        <v>7159</v>
      </c>
      <c r="G1823" s="164" t="s">
        <v>5527</v>
      </c>
      <c r="H1823" s="329">
        <v>9006</v>
      </c>
      <c r="I1823" s="325"/>
      <c r="J1823" s="325"/>
      <c r="K1823" s="174"/>
      <c r="L1823" s="165" t="s">
        <v>7160</v>
      </c>
      <c r="M1823" s="169"/>
    </row>
    <row r="1824" spans="1:13" s="173" customFormat="1" ht="38.25">
      <c r="A1824" s="237">
        <v>179</v>
      </c>
      <c r="B1824" s="166"/>
      <c r="C1824" s="164" t="s">
        <v>7161</v>
      </c>
      <c r="D1824" s="164" t="s">
        <v>7138</v>
      </c>
      <c r="E1824" s="165" t="s">
        <v>7162</v>
      </c>
      <c r="F1824" s="165" t="s">
        <v>7163</v>
      </c>
      <c r="G1824" s="164" t="s">
        <v>5527</v>
      </c>
      <c r="H1824" s="329">
        <v>3017</v>
      </c>
      <c r="I1824" s="325"/>
      <c r="J1824" s="325"/>
      <c r="K1824" s="174"/>
      <c r="L1824" s="165" t="s">
        <v>7164</v>
      </c>
      <c r="M1824" s="169"/>
    </row>
    <row r="1825" spans="1:13" s="173" customFormat="1" ht="51">
      <c r="A1825" s="237">
        <v>180</v>
      </c>
      <c r="B1825" s="166"/>
      <c r="C1825" s="164" t="s">
        <v>7165</v>
      </c>
      <c r="D1825" s="164" t="s">
        <v>7138</v>
      </c>
      <c r="E1825" s="165" t="s">
        <v>7166</v>
      </c>
      <c r="F1825" s="165" t="s">
        <v>7167</v>
      </c>
      <c r="G1825" s="164" t="s">
        <v>5527</v>
      </c>
      <c r="H1825" s="329">
        <v>5000</v>
      </c>
      <c r="I1825" s="325"/>
      <c r="J1825" s="325"/>
      <c r="K1825" s="174"/>
      <c r="L1825" s="165" t="s">
        <v>7168</v>
      </c>
      <c r="M1825" s="169"/>
    </row>
    <row r="1826" spans="1:13" s="173" customFormat="1" ht="51">
      <c r="A1826" s="237">
        <v>181</v>
      </c>
      <c r="B1826" s="166"/>
      <c r="C1826" s="164" t="s">
        <v>7169</v>
      </c>
      <c r="D1826" s="164" t="s">
        <v>7138</v>
      </c>
      <c r="E1826" s="165" t="s">
        <v>7170</v>
      </c>
      <c r="F1826" s="165" t="s">
        <v>7171</v>
      </c>
      <c r="G1826" s="164" t="s">
        <v>5527</v>
      </c>
      <c r="H1826" s="329">
        <v>4000</v>
      </c>
      <c r="I1826" s="325"/>
      <c r="J1826" s="325"/>
      <c r="K1826" s="174"/>
      <c r="L1826" s="165" t="s">
        <v>7172</v>
      </c>
      <c r="M1826" s="169"/>
    </row>
    <row r="1827" spans="1:13" s="173" customFormat="1" ht="51">
      <c r="A1827" s="237">
        <v>182</v>
      </c>
      <c r="B1827" s="166"/>
      <c r="C1827" s="164" t="s">
        <v>7173</v>
      </c>
      <c r="D1827" s="164" t="s">
        <v>7174</v>
      </c>
      <c r="E1827" s="165" t="s">
        <v>7175</v>
      </c>
      <c r="F1827" s="165" t="s">
        <v>7176</v>
      </c>
      <c r="G1827" s="164" t="s">
        <v>5527</v>
      </c>
      <c r="H1827" s="329">
        <v>400</v>
      </c>
      <c r="I1827" s="325"/>
      <c r="J1827" s="325"/>
      <c r="K1827" s="174"/>
      <c r="L1827" s="165" t="s">
        <v>7177</v>
      </c>
      <c r="M1827" s="169"/>
    </row>
    <row r="1828" spans="1:13" s="173" customFormat="1" ht="38.25">
      <c r="A1828" s="237">
        <v>183</v>
      </c>
      <c r="B1828" s="166"/>
      <c r="C1828" s="164" t="s">
        <v>7173</v>
      </c>
      <c r="D1828" s="164" t="s">
        <v>7174</v>
      </c>
      <c r="E1828" s="165" t="s">
        <v>7178</v>
      </c>
      <c r="F1828" s="165" t="s">
        <v>7179</v>
      </c>
      <c r="G1828" s="164" t="s">
        <v>5527</v>
      </c>
      <c r="H1828" s="329">
        <v>200</v>
      </c>
      <c r="I1828" s="325"/>
      <c r="J1828" s="325"/>
      <c r="K1828" s="174"/>
      <c r="L1828" s="165" t="s">
        <v>7180</v>
      </c>
      <c r="M1828" s="169"/>
    </row>
    <row r="1829" spans="1:13" s="173" customFormat="1" ht="51">
      <c r="A1829" s="237">
        <v>184</v>
      </c>
      <c r="B1829" s="166"/>
      <c r="C1829" s="164" t="s">
        <v>7173</v>
      </c>
      <c r="D1829" s="164" t="s">
        <v>7174</v>
      </c>
      <c r="E1829" s="165" t="s">
        <v>7181</v>
      </c>
      <c r="F1829" s="165" t="s">
        <v>7182</v>
      </c>
      <c r="G1829" s="164" t="s">
        <v>5527</v>
      </c>
      <c r="H1829" s="329">
        <v>200</v>
      </c>
      <c r="I1829" s="325"/>
      <c r="J1829" s="325"/>
      <c r="K1829" s="174"/>
      <c r="L1829" s="165" t="s">
        <v>7183</v>
      </c>
      <c r="M1829" s="169"/>
    </row>
    <row r="1830" spans="1:13" s="173" customFormat="1" ht="25.5">
      <c r="A1830" s="238">
        <v>185</v>
      </c>
      <c r="B1830" s="185"/>
      <c r="C1830" s="164" t="s">
        <v>7184</v>
      </c>
      <c r="D1830" s="164" t="s">
        <v>7185</v>
      </c>
      <c r="E1830" s="165" t="s">
        <v>7186</v>
      </c>
      <c r="F1830" s="251" t="s">
        <v>7187</v>
      </c>
      <c r="G1830" s="164" t="s">
        <v>7188</v>
      </c>
      <c r="H1830" s="329">
        <v>4700</v>
      </c>
      <c r="I1830" s="325"/>
      <c r="J1830" s="325"/>
      <c r="K1830" s="174"/>
      <c r="L1830" s="165" t="s">
        <v>7189</v>
      </c>
      <c r="M1830" s="169"/>
    </row>
    <row r="1831" spans="1:13" s="173" customFormat="1" ht="25.5">
      <c r="A1831" s="238"/>
      <c r="B1831" s="185"/>
      <c r="C1831" s="164" t="s">
        <v>7190</v>
      </c>
      <c r="D1831" s="164" t="s">
        <v>7191</v>
      </c>
      <c r="E1831" s="165" t="s">
        <v>7186</v>
      </c>
      <c r="F1831" s="251"/>
      <c r="G1831" s="164" t="s">
        <v>3130</v>
      </c>
      <c r="H1831" s="329">
        <v>3000</v>
      </c>
      <c r="I1831" s="325"/>
      <c r="J1831" s="325"/>
      <c r="K1831" s="174"/>
      <c r="L1831" s="165"/>
      <c r="M1831" s="169"/>
    </row>
    <row r="1832" spans="1:13" s="173" customFormat="1" ht="25.5">
      <c r="A1832" s="238"/>
      <c r="B1832" s="185"/>
      <c r="C1832" s="164" t="s">
        <v>7192</v>
      </c>
      <c r="D1832" s="164" t="s">
        <v>7185</v>
      </c>
      <c r="E1832" s="165" t="s">
        <v>7186</v>
      </c>
      <c r="F1832" s="251"/>
      <c r="G1832" s="164" t="s">
        <v>3130</v>
      </c>
      <c r="H1832" s="329">
        <v>3000</v>
      </c>
      <c r="I1832" s="325"/>
      <c r="J1832" s="325"/>
      <c r="K1832" s="174"/>
      <c r="L1832" s="165" t="s">
        <v>7189</v>
      </c>
      <c r="M1832" s="169"/>
    </row>
    <row r="1833" spans="1:13" s="173" customFormat="1" ht="38.25">
      <c r="A1833" s="237">
        <v>186</v>
      </c>
      <c r="B1833" s="166"/>
      <c r="C1833" s="164" t="s">
        <v>7193</v>
      </c>
      <c r="D1833" s="164" t="s">
        <v>7194</v>
      </c>
      <c r="E1833" s="165" t="s">
        <v>7195</v>
      </c>
      <c r="F1833" s="165" t="s">
        <v>7196</v>
      </c>
      <c r="G1833" s="164" t="s">
        <v>5691</v>
      </c>
      <c r="H1833" s="329">
        <v>418</v>
      </c>
      <c r="I1833" s="325"/>
      <c r="J1833" s="325"/>
      <c r="K1833" s="174"/>
      <c r="L1833" s="165" t="s">
        <v>7197</v>
      </c>
      <c r="M1833" s="169"/>
    </row>
    <row r="1834" spans="1:13" s="173" customFormat="1" ht="25.5">
      <c r="A1834" s="237">
        <v>187</v>
      </c>
      <c r="B1834" s="166"/>
      <c r="C1834" s="164" t="s">
        <v>7198</v>
      </c>
      <c r="D1834" s="164" t="s">
        <v>7199</v>
      </c>
      <c r="E1834" s="165" t="s">
        <v>7200</v>
      </c>
      <c r="F1834" s="165" t="s">
        <v>7201</v>
      </c>
      <c r="G1834" s="164" t="s">
        <v>7188</v>
      </c>
      <c r="H1834" s="329">
        <v>7200</v>
      </c>
      <c r="I1834" s="325"/>
      <c r="J1834" s="325"/>
      <c r="K1834" s="174"/>
      <c r="L1834" s="165" t="s">
        <v>7202</v>
      </c>
      <c r="M1834" s="169"/>
    </row>
    <row r="1835" spans="1:13" s="173" customFormat="1" ht="38.25">
      <c r="A1835" s="238">
        <v>188</v>
      </c>
      <c r="B1835" s="185"/>
      <c r="C1835" s="164" t="s">
        <v>7203</v>
      </c>
      <c r="D1835" s="164" t="s">
        <v>7204</v>
      </c>
      <c r="E1835" s="165" t="s">
        <v>7205</v>
      </c>
      <c r="F1835" s="251" t="s">
        <v>7206</v>
      </c>
      <c r="G1835" s="164" t="s">
        <v>7188</v>
      </c>
      <c r="H1835" s="329">
        <v>5080</v>
      </c>
      <c r="I1835" s="325"/>
      <c r="J1835" s="325"/>
      <c r="K1835" s="174"/>
      <c r="L1835" s="165" t="s">
        <v>7207</v>
      </c>
      <c r="M1835" s="169"/>
    </row>
    <row r="1836" spans="1:13" s="173" customFormat="1" ht="38.25">
      <c r="A1836" s="238"/>
      <c r="B1836" s="185"/>
      <c r="C1836" s="164" t="s">
        <v>7173</v>
      </c>
      <c r="D1836" s="164" t="s">
        <v>7204</v>
      </c>
      <c r="E1836" s="165" t="s">
        <v>7205</v>
      </c>
      <c r="F1836" s="251"/>
      <c r="G1836" s="164" t="s">
        <v>7188</v>
      </c>
      <c r="H1836" s="329">
        <v>5050</v>
      </c>
      <c r="I1836" s="325"/>
      <c r="J1836" s="325"/>
      <c r="K1836" s="174"/>
      <c r="L1836" s="165" t="s">
        <v>7207</v>
      </c>
      <c r="M1836" s="169"/>
    </row>
    <row r="1837" spans="1:13" s="173" customFormat="1" ht="38.25">
      <c r="A1837" s="237">
        <v>189</v>
      </c>
      <c r="B1837" s="166"/>
      <c r="C1837" s="164" t="s">
        <v>7208</v>
      </c>
      <c r="D1837" s="164" t="s">
        <v>7209</v>
      </c>
      <c r="E1837" s="165" t="s">
        <v>7210</v>
      </c>
      <c r="F1837" s="165" t="s">
        <v>7211</v>
      </c>
      <c r="G1837" s="164" t="s">
        <v>3130</v>
      </c>
      <c r="H1837" s="329">
        <v>5000</v>
      </c>
      <c r="I1837" s="325"/>
      <c r="J1837" s="325"/>
      <c r="K1837" s="174"/>
      <c r="L1837" s="165" t="s">
        <v>7212</v>
      </c>
      <c r="M1837" s="169"/>
    </row>
    <row r="1838" spans="1:13" s="173" customFormat="1" ht="38.25">
      <c r="A1838" s="237">
        <v>190</v>
      </c>
      <c r="B1838" s="166"/>
      <c r="C1838" s="164" t="s">
        <v>7213</v>
      </c>
      <c r="D1838" s="164" t="s">
        <v>7209</v>
      </c>
      <c r="E1838" s="165" t="s">
        <v>7214</v>
      </c>
      <c r="F1838" s="165" t="s">
        <v>7215</v>
      </c>
      <c r="G1838" s="164" t="s">
        <v>3130</v>
      </c>
      <c r="H1838" s="329">
        <v>10000</v>
      </c>
      <c r="I1838" s="325"/>
      <c r="J1838" s="325"/>
      <c r="K1838" s="174"/>
      <c r="L1838" s="165" t="s">
        <v>7216</v>
      </c>
      <c r="M1838" s="169"/>
    </row>
    <row r="1839" spans="1:13" s="173" customFormat="1" ht="38.25">
      <c r="A1839" s="237">
        <v>191</v>
      </c>
      <c r="B1839" s="166"/>
      <c r="C1839" s="164" t="s">
        <v>7217</v>
      </c>
      <c r="D1839" s="164" t="s">
        <v>7209</v>
      </c>
      <c r="E1839" s="165" t="s">
        <v>7218</v>
      </c>
      <c r="F1839" s="165" t="s">
        <v>7219</v>
      </c>
      <c r="G1839" s="164" t="s">
        <v>7220</v>
      </c>
      <c r="H1839" s="329">
        <v>3200</v>
      </c>
      <c r="I1839" s="325"/>
      <c r="J1839" s="325"/>
      <c r="K1839" s="174"/>
      <c r="L1839" s="165" t="s">
        <v>7221</v>
      </c>
      <c r="M1839" s="169"/>
    </row>
    <row r="1840" spans="1:13" s="173" customFormat="1" ht="38.25">
      <c r="A1840" s="237">
        <v>192</v>
      </c>
      <c r="B1840" s="166"/>
      <c r="C1840" s="164" t="s">
        <v>1054</v>
      </c>
      <c r="D1840" s="164" t="s">
        <v>7222</v>
      </c>
      <c r="E1840" s="165" t="s">
        <v>7223</v>
      </c>
      <c r="F1840" s="165" t="s">
        <v>7224</v>
      </c>
      <c r="G1840" s="164" t="s">
        <v>7220</v>
      </c>
      <c r="H1840" s="329">
        <v>10200</v>
      </c>
      <c r="I1840" s="325"/>
      <c r="J1840" s="325"/>
      <c r="K1840" s="174"/>
      <c r="L1840" s="165" t="s">
        <v>7225</v>
      </c>
      <c r="M1840" s="169"/>
    </row>
    <row r="1841" spans="1:13" s="173" customFormat="1" ht="38.25">
      <c r="A1841" s="237">
        <v>193</v>
      </c>
      <c r="B1841" s="166"/>
      <c r="C1841" s="164" t="s">
        <v>7226</v>
      </c>
      <c r="D1841" s="164" t="s">
        <v>7227</v>
      </c>
      <c r="E1841" s="165" t="s">
        <v>7228</v>
      </c>
      <c r="F1841" s="165" t="s">
        <v>7229</v>
      </c>
      <c r="G1841" s="164" t="s">
        <v>7230</v>
      </c>
      <c r="H1841" s="329">
        <v>6550</v>
      </c>
      <c r="I1841" s="325"/>
      <c r="J1841" s="325"/>
      <c r="K1841" s="174"/>
      <c r="L1841" s="165" t="s">
        <v>7231</v>
      </c>
      <c r="M1841" s="169"/>
    </row>
    <row r="1842" spans="1:13" s="173" customFormat="1" ht="38.25">
      <c r="A1842" s="237">
        <v>194</v>
      </c>
      <c r="B1842" s="166"/>
      <c r="C1842" s="164" t="s">
        <v>7232</v>
      </c>
      <c r="D1842" s="164" t="s">
        <v>7233</v>
      </c>
      <c r="E1842" s="165" t="s">
        <v>7234</v>
      </c>
      <c r="F1842" s="165" t="s">
        <v>7235</v>
      </c>
      <c r="G1842" s="164" t="s">
        <v>5691</v>
      </c>
      <c r="H1842" s="329">
        <v>704</v>
      </c>
      <c r="I1842" s="325"/>
      <c r="J1842" s="325"/>
      <c r="K1842" s="174"/>
      <c r="L1842" s="165" t="s">
        <v>7236</v>
      </c>
      <c r="M1842" s="169"/>
    </row>
    <row r="1843" spans="1:13" s="173" customFormat="1" ht="38.25">
      <c r="A1843" s="237">
        <v>195</v>
      </c>
      <c r="B1843" s="166"/>
      <c r="C1843" s="164" t="s">
        <v>7237</v>
      </c>
      <c r="D1843" s="164" t="s">
        <v>7238</v>
      </c>
      <c r="E1843" s="165" t="s">
        <v>7239</v>
      </c>
      <c r="F1843" s="165" t="s">
        <v>7240</v>
      </c>
      <c r="G1843" s="164" t="s">
        <v>7241</v>
      </c>
      <c r="H1843" s="329">
        <v>5200</v>
      </c>
      <c r="I1843" s="325"/>
      <c r="J1843" s="325"/>
      <c r="K1843" s="174"/>
      <c r="L1843" s="165" t="s">
        <v>7242</v>
      </c>
      <c r="M1843" s="169"/>
    </row>
    <row r="1844" spans="1:13" s="173" customFormat="1" ht="38.25">
      <c r="A1844" s="237">
        <v>196</v>
      </c>
      <c r="B1844" s="166"/>
      <c r="C1844" s="164" t="s">
        <v>7243</v>
      </c>
      <c r="D1844" s="164" t="s">
        <v>7233</v>
      </c>
      <c r="E1844" s="165" t="s">
        <v>7244</v>
      </c>
      <c r="F1844" s="165" t="s">
        <v>7245</v>
      </c>
      <c r="G1844" s="164" t="s">
        <v>6658</v>
      </c>
      <c r="H1844" s="329">
        <v>12000</v>
      </c>
      <c r="I1844" s="325"/>
      <c r="J1844" s="325"/>
      <c r="K1844" s="174"/>
      <c r="L1844" s="165" t="s">
        <v>7246</v>
      </c>
      <c r="M1844" s="169"/>
    </row>
    <row r="1845" spans="1:13" s="173" customFormat="1" ht="38.25">
      <c r="A1845" s="237">
        <v>197</v>
      </c>
      <c r="B1845" s="166"/>
      <c r="C1845" s="164" t="s">
        <v>7247</v>
      </c>
      <c r="D1845" s="164" t="s">
        <v>7204</v>
      </c>
      <c r="E1845" s="165" t="s">
        <v>7248</v>
      </c>
      <c r="F1845" s="165" t="s">
        <v>7249</v>
      </c>
      <c r="G1845" s="164" t="s">
        <v>6658</v>
      </c>
      <c r="H1845" s="329">
        <v>20000</v>
      </c>
      <c r="I1845" s="325"/>
      <c r="J1845" s="325"/>
      <c r="K1845" s="174"/>
      <c r="L1845" s="165" t="s">
        <v>7250</v>
      </c>
      <c r="M1845" s="169"/>
    </row>
    <row r="1846" spans="1:13" s="173" customFormat="1" ht="38.25">
      <c r="A1846" s="237">
        <v>198</v>
      </c>
      <c r="B1846" s="166"/>
      <c r="C1846" s="164" t="s">
        <v>7251</v>
      </c>
      <c r="D1846" s="164" t="s">
        <v>7252</v>
      </c>
      <c r="E1846" s="165" t="s">
        <v>7253</v>
      </c>
      <c r="F1846" s="165" t="s">
        <v>7254</v>
      </c>
      <c r="G1846" s="164" t="s">
        <v>6658</v>
      </c>
      <c r="H1846" s="329">
        <v>5500</v>
      </c>
      <c r="I1846" s="325"/>
      <c r="J1846" s="325"/>
      <c r="K1846" s="174"/>
      <c r="L1846" s="165" t="s">
        <v>7255</v>
      </c>
      <c r="M1846" s="169"/>
    </row>
    <row r="1847" spans="1:13" s="173" customFormat="1" ht="38.25">
      <c r="A1847" s="237">
        <v>199</v>
      </c>
      <c r="B1847" s="166"/>
      <c r="C1847" s="164" t="s">
        <v>7256</v>
      </c>
      <c r="D1847" s="164" t="s">
        <v>7204</v>
      </c>
      <c r="E1847" s="165" t="s">
        <v>7257</v>
      </c>
      <c r="F1847" s="165" t="s">
        <v>7258</v>
      </c>
      <c r="G1847" s="164" t="s">
        <v>5691</v>
      </c>
      <c r="H1847" s="329">
        <v>796</v>
      </c>
      <c r="I1847" s="325"/>
      <c r="J1847" s="325"/>
      <c r="K1847" s="174"/>
      <c r="L1847" s="165" t="s">
        <v>7259</v>
      </c>
      <c r="M1847" s="169"/>
    </row>
    <row r="1848" spans="1:13" s="173" customFormat="1" ht="38.25">
      <c r="A1848" s="237">
        <v>200</v>
      </c>
      <c r="B1848" s="166"/>
      <c r="C1848" s="164" t="s">
        <v>7260</v>
      </c>
      <c r="D1848" s="164" t="s">
        <v>7261</v>
      </c>
      <c r="E1848" s="165" t="s">
        <v>7262</v>
      </c>
      <c r="F1848" s="165" t="s">
        <v>7263</v>
      </c>
      <c r="G1848" s="164" t="s">
        <v>7264</v>
      </c>
      <c r="H1848" s="329">
        <v>5000</v>
      </c>
      <c r="I1848" s="325"/>
      <c r="J1848" s="325"/>
      <c r="K1848" s="174"/>
      <c r="L1848" s="165" t="s">
        <v>7265</v>
      </c>
      <c r="M1848" s="169"/>
    </row>
    <row r="1849" spans="1:13" s="173" customFormat="1" ht="38.25">
      <c r="A1849" s="237">
        <v>201</v>
      </c>
      <c r="B1849" s="166"/>
      <c r="C1849" s="164" t="s">
        <v>7266</v>
      </c>
      <c r="D1849" s="164" t="s">
        <v>7261</v>
      </c>
      <c r="E1849" s="165" t="s">
        <v>7262</v>
      </c>
      <c r="F1849" s="165" t="s">
        <v>7267</v>
      </c>
      <c r="G1849" s="164" t="s">
        <v>7264</v>
      </c>
      <c r="H1849" s="329">
        <v>5000</v>
      </c>
      <c r="I1849" s="325"/>
      <c r="J1849" s="325"/>
      <c r="K1849" s="174"/>
      <c r="L1849" s="165" t="s">
        <v>7268</v>
      </c>
      <c r="M1849" s="169"/>
    </row>
    <row r="1850" spans="1:13" s="173" customFormat="1" ht="38.25">
      <c r="A1850" s="237">
        <v>202</v>
      </c>
      <c r="B1850" s="166"/>
      <c r="C1850" s="164" t="s">
        <v>7269</v>
      </c>
      <c r="D1850" s="164" t="s">
        <v>7261</v>
      </c>
      <c r="E1850" s="165" t="s">
        <v>7270</v>
      </c>
      <c r="F1850" s="165" t="s">
        <v>7271</v>
      </c>
      <c r="G1850" s="164" t="s">
        <v>7264</v>
      </c>
      <c r="H1850" s="329">
        <v>3000</v>
      </c>
      <c r="I1850" s="325"/>
      <c r="J1850" s="325"/>
      <c r="K1850" s="174"/>
      <c r="L1850" s="165" t="s">
        <v>7272</v>
      </c>
      <c r="M1850" s="169"/>
    </row>
    <row r="1851" spans="1:13" s="173" customFormat="1" ht="38.25">
      <c r="A1851" s="237">
        <v>203</v>
      </c>
      <c r="B1851" s="166"/>
      <c r="C1851" s="164" t="s">
        <v>7273</v>
      </c>
      <c r="D1851" s="164" t="s">
        <v>7261</v>
      </c>
      <c r="E1851" s="165" t="s">
        <v>7274</v>
      </c>
      <c r="F1851" s="165" t="s">
        <v>7275</v>
      </c>
      <c r="G1851" s="164" t="s">
        <v>7276</v>
      </c>
      <c r="H1851" s="329">
        <v>8840</v>
      </c>
      <c r="I1851" s="325"/>
      <c r="J1851" s="325"/>
      <c r="K1851" s="174"/>
      <c r="L1851" s="165" t="s">
        <v>7277</v>
      </c>
      <c r="M1851" s="169"/>
    </row>
    <row r="1852" spans="1:13" s="173" customFormat="1" ht="38.25">
      <c r="A1852" s="237">
        <v>204</v>
      </c>
      <c r="B1852" s="166"/>
      <c r="C1852" s="61" t="s">
        <v>7278</v>
      </c>
      <c r="D1852" s="61" t="s">
        <v>7279</v>
      </c>
      <c r="E1852" s="169" t="s">
        <v>7280</v>
      </c>
      <c r="F1852" s="169" t="s">
        <v>7281</v>
      </c>
      <c r="G1852" s="61" t="s">
        <v>7282</v>
      </c>
      <c r="H1852" s="332">
        <v>1</v>
      </c>
      <c r="I1852" s="322"/>
      <c r="J1852" s="322"/>
      <c r="K1852" s="169"/>
      <c r="L1852" s="169" t="s">
        <v>7283</v>
      </c>
      <c r="M1852" s="169"/>
    </row>
    <row r="1853" spans="1:13" s="173" customFormat="1" ht="25.5">
      <c r="A1853" s="237">
        <v>205</v>
      </c>
      <c r="B1853" s="166"/>
      <c r="C1853" s="164" t="s">
        <v>7284</v>
      </c>
      <c r="D1853" s="164" t="s">
        <v>7285</v>
      </c>
      <c r="E1853" s="165" t="s">
        <v>7286</v>
      </c>
      <c r="F1853" s="165" t="s">
        <v>7287</v>
      </c>
      <c r="G1853" s="164" t="s">
        <v>7264</v>
      </c>
      <c r="H1853" s="329">
        <v>4800</v>
      </c>
      <c r="I1853" s="325"/>
      <c r="J1853" s="325"/>
      <c r="K1853" s="174"/>
      <c r="L1853" s="165" t="s">
        <v>7288</v>
      </c>
      <c r="M1853" s="169"/>
    </row>
    <row r="1854" spans="1:13" s="173" customFormat="1" ht="51">
      <c r="A1854" s="237">
        <v>206</v>
      </c>
      <c r="B1854" s="166"/>
      <c r="C1854" s="167" t="s">
        <v>7289</v>
      </c>
      <c r="D1854" s="168" t="s">
        <v>7290</v>
      </c>
      <c r="E1854" s="163" t="s">
        <v>7291</v>
      </c>
      <c r="F1854" s="163" t="s">
        <v>7292</v>
      </c>
      <c r="G1854" s="168" t="s">
        <v>3121</v>
      </c>
      <c r="H1854" s="333">
        <v>7500</v>
      </c>
      <c r="I1854" s="325"/>
      <c r="J1854" s="325"/>
      <c r="K1854" s="174"/>
      <c r="L1854" s="163" t="s">
        <v>7293</v>
      </c>
      <c r="M1854" s="169"/>
    </row>
    <row r="1855" spans="1:13" s="173" customFormat="1" ht="51">
      <c r="A1855" s="237">
        <v>207</v>
      </c>
      <c r="B1855" s="166"/>
      <c r="C1855" s="167" t="s">
        <v>7294</v>
      </c>
      <c r="D1855" s="168" t="s">
        <v>7290</v>
      </c>
      <c r="E1855" s="163" t="s">
        <v>7295</v>
      </c>
      <c r="F1855" s="163" t="s">
        <v>7296</v>
      </c>
      <c r="G1855" s="168" t="s">
        <v>3130</v>
      </c>
      <c r="H1855" s="333">
        <v>10000</v>
      </c>
      <c r="I1855" s="325"/>
      <c r="J1855" s="325"/>
      <c r="K1855" s="174"/>
      <c r="L1855" s="163" t="s">
        <v>7297</v>
      </c>
      <c r="M1855" s="169"/>
    </row>
    <row r="1856" spans="1:13" s="173" customFormat="1" ht="51">
      <c r="A1856" s="237">
        <v>208</v>
      </c>
      <c r="B1856" s="166"/>
      <c r="C1856" s="167" t="s">
        <v>4832</v>
      </c>
      <c r="D1856" s="168" t="s">
        <v>7290</v>
      </c>
      <c r="E1856" s="163" t="s">
        <v>7295</v>
      </c>
      <c r="F1856" s="163" t="s">
        <v>7298</v>
      </c>
      <c r="G1856" s="168" t="s">
        <v>6404</v>
      </c>
      <c r="H1856" s="333">
        <v>7000</v>
      </c>
      <c r="I1856" s="325"/>
      <c r="J1856" s="325"/>
      <c r="K1856" s="174"/>
      <c r="L1856" s="163" t="s">
        <v>7299</v>
      </c>
      <c r="M1856" s="169"/>
    </row>
    <row r="1857" spans="1:13" s="173" customFormat="1" ht="51">
      <c r="A1857" s="237">
        <v>209</v>
      </c>
      <c r="B1857" s="166"/>
      <c r="C1857" s="167" t="s">
        <v>7300</v>
      </c>
      <c r="D1857" s="168" t="s">
        <v>7290</v>
      </c>
      <c r="E1857" s="163" t="s">
        <v>7295</v>
      </c>
      <c r="F1857" s="163" t="s">
        <v>7301</v>
      </c>
      <c r="G1857" s="168" t="s">
        <v>3130</v>
      </c>
      <c r="H1857" s="333">
        <v>3000</v>
      </c>
      <c r="I1857" s="325"/>
      <c r="J1857" s="325"/>
      <c r="K1857" s="174"/>
      <c r="L1857" s="163" t="s">
        <v>7302</v>
      </c>
      <c r="M1857" s="169"/>
    </row>
    <row r="1858" spans="1:13" s="173" customFormat="1" ht="51">
      <c r="A1858" s="237">
        <v>210</v>
      </c>
      <c r="B1858" s="166"/>
      <c r="C1858" s="167" t="s">
        <v>7303</v>
      </c>
      <c r="D1858" s="168" t="s">
        <v>7290</v>
      </c>
      <c r="E1858" s="163" t="s">
        <v>7295</v>
      </c>
      <c r="F1858" s="163" t="s">
        <v>7304</v>
      </c>
      <c r="G1858" s="168" t="s">
        <v>3130</v>
      </c>
      <c r="H1858" s="333">
        <v>5000</v>
      </c>
      <c r="I1858" s="325"/>
      <c r="J1858" s="325"/>
      <c r="K1858" s="174"/>
      <c r="L1858" s="163" t="s">
        <v>7305</v>
      </c>
      <c r="M1858" s="169"/>
    </row>
    <row r="1859" spans="1:13" s="173" customFormat="1" ht="51">
      <c r="A1859" s="237">
        <v>211</v>
      </c>
      <c r="B1859" s="166"/>
      <c r="C1859" s="167" t="s">
        <v>7306</v>
      </c>
      <c r="D1859" s="168" t="s">
        <v>7290</v>
      </c>
      <c r="E1859" s="163" t="s">
        <v>7295</v>
      </c>
      <c r="F1859" s="163" t="s">
        <v>7307</v>
      </c>
      <c r="G1859" s="168" t="s">
        <v>3130</v>
      </c>
      <c r="H1859" s="333">
        <v>3000</v>
      </c>
      <c r="I1859" s="325"/>
      <c r="J1859" s="325"/>
      <c r="K1859" s="174"/>
      <c r="L1859" s="163" t="s">
        <v>7308</v>
      </c>
      <c r="M1859" s="169"/>
    </row>
    <row r="1860" spans="1:13" s="173" customFormat="1" ht="51">
      <c r="A1860" s="237">
        <v>212</v>
      </c>
      <c r="B1860" s="166"/>
      <c r="C1860" s="167" t="s">
        <v>7309</v>
      </c>
      <c r="D1860" s="168" t="s">
        <v>7290</v>
      </c>
      <c r="E1860" s="163" t="s">
        <v>7295</v>
      </c>
      <c r="F1860" s="163" t="s">
        <v>7310</v>
      </c>
      <c r="G1860" s="168" t="s">
        <v>3130</v>
      </c>
      <c r="H1860" s="333">
        <v>7000</v>
      </c>
      <c r="I1860" s="325"/>
      <c r="J1860" s="325"/>
      <c r="K1860" s="174"/>
      <c r="L1860" s="163" t="s">
        <v>7311</v>
      </c>
      <c r="M1860" s="169"/>
    </row>
    <row r="1861" spans="1:13" s="173" customFormat="1" ht="51">
      <c r="A1861" s="237">
        <v>213</v>
      </c>
      <c r="B1861" s="166"/>
      <c r="C1861" s="167" t="s">
        <v>7312</v>
      </c>
      <c r="D1861" s="168" t="s">
        <v>7290</v>
      </c>
      <c r="E1861" s="163" t="s">
        <v>7295</v>
      </c>
      <c r="F1861" s="163" t="s">
        <v>7313</v>
      </c>
      <c r="G1861" s="168" t="s">
        <v>3130</v>
      </c>
      <c r="H1861" s="333">
        <v>2500</v>
      </c>
      <c r="I1861" s="325"/>
      <c r="J1861" s="325"/>
      <c r="K1861" s="174"/>
      <c r="L1861" s="163" t="s">
        <v>7314</v>
      </c>
      <c r="M1861" s="169"/>
    </row>
    <row r="1862" spans="1:13" s="173" customFormat="1" ht="63.75">
      <c r="A1862" s="237">
        <v>214</v>
      </c>
      <c r="B1862" s="166"/>
      <c r="C1862" s="167" t="s">
        <v>7315</v>
      </c>
      <c r="D1862" s="168" t="s">
        <v>7290</v>
      </c>
      <c r="E1862" s="163" t="s">
        <v>7316</v>
      </c>
      <c r="F1862" s="163" t="s">
        <v>7317</v>
      </c>
      <c r="G1862" s="168" t="s">
        <v>2784</v>
      </c>
      <c r="H1862" s="333">
        <v>1283</v>
      </c>
      <c r="I1862" s="325"/>
      <c r="J1862" s="325"/>
      <c r="K1862" s="174"/>
      <c r="L1862" s="163" t="s">
        <v>7318</v>
      </c>
      <c r="M1862" s="169"/>
    </row>
    <row r="1863" spans="1:13" s="173" customFormat="1" ht="51">
      <c r="A1863" s="237">
        <v>215</v>
      </c>
      <c r="B1863" s="166"/>
      <c r="C1863" s="177" t="s">
        <v>7319</v>
      </c>
      <c r="D1863" s="178" t="s">
        <v>7320</v>
      </c>
      <c r="E1863" s="163" t="s">
        <v>7321</v>
      </c>
      <c r="F1863" s="178" t="s">
        <v>7322</v>
      </c>
      <c r="G1863" s="179" t="s">
        <v>7323</v>
      </c>
      <c r="H1863" s="334">
        <v>9330</v>
      </c>
      <c r="I1863" s="325"/>
      <c r="J1863" s="325"/>
      <c r="K1863" s="174"/>
      <c r="L1863" s="180" t="s">
        <v>7324</v>
      </c>
      <c r="M1863" s="169"/>
    </row>
    <row r="1864" spans="1:13" s="173" customFormat="1" ht="51">
      <c r="A1864" s="237">
        <v>216</v>
      </c>
      <c r="B1864" s="166"/>
      <c r="C1864" s="177" t="s">
        <v>7325</v>
      </c>
      <c r="D1864" s="178" t="s">
        <v>7326</v>
      </c>
      <c r="E1864" s="163" t="s">
        <v>7327</v>
      </c>
      <c r="F1864" s="178" t="s">
        <v>7328</v>
      </c>
      <c r="G1864" s="179" t="s">
        <v>3130</v>
      </c>
      <c r="H1864" s="334">
        <v>1900</v>
      </c>
      <c r="I1864" s="325"/>
      <c r="J1864" s="325"/>
      <c r="K1864" s="174"/>
      <c r="L1864" s="180" t="s">
        <v>7329</v>
      </c>
      <c r="M1864" s="169"/>
    </row>
    <row r="1865" spans="1:13" s="173" customFormat="1" ht="38.25">
      <c r="A1865" s="237">
        <v>217</v>
      </c>
      <c r="B1865" s="166"/>
      <c r="C1865" s="177" t="s">
        <v>7330</v>
      </c>
      <c r="D1865" s="178" t="s">
        <v>7326</v>
      </c>
      <c r="E1865" s="163" t="s">
        <v>7331</v>
      </c>
      <c r="F1865" s="178" t="s">
        <v>7332</v>
      </c>
      <c r="G1865" s="179" t="s">
        <v>7333</v>
      </c>
      <c r="H1865" s="334">
        <v>12100</v>
      </c>
      <c r="I1865" s="325"/>
      <c r="J1865" s="325"/>
      <c r="K1865" s="174"/>
      <c r="L1865" s="180" t="s">
        <v>7334</v>
      </c>
      <c r="M1865" s="169"/>
    </row>
    <row r="1866" spans="1:13" s="173" customFormat="1" ht="38.25">
      <c r="A1866" s="237">
        <v>218</v>
      </c>
      <c r="B1866" s="166"/>
      <c r="C1866" s="177" t="s">
        <v>7335</v>
      </c>
      <c r="D1866" s="178" t="s">
        <v>7320</v>
      </c>
      <c r="E1866" s="163" t="s">
        <v>7336</v>
      </c>
      <c r="F1866" s="178" t="s">
        <v>7337</v>
      </c>
      <c r="G1866" s="179" t="s">
        <v>2792</v>
      </c>
      <c r="H1866" s="334">
        <v>3200</v>
      </c>
      <c r="I1866" s="325"/>
      <c r="J1866" s="325"/>
      <c r="K1866" s="174"/>
      <c r="L1866" s="180" t="s">
        <v>7338</v>
      </c>
      <c r="M1866" s="169"/>
    </row>
    <row r="1867" spans="1:13" s="173" customFormat="1" ht="38.25">
      <c r="A1867" s="237">
        <v>219</v>
      </c>
      <c r="B1867" s="166"/>
      <c r="C1867" s="164" t="s">
        <v>7339</v>
      </c>
      <c r="D1867" s="164" t="s">
        <v>7261</v>
      </c>
      <c r="E1867" s="163"/>
      <c r="F1867" s="165" t="s">
        <v>7340</v>
      </c>
      <c r="G1867" s="164" t="s">
        <v>7341</v>
      </c>
      <c r="H1867" s="329">
        <v>3200</v>
      </c>
      <c r="I1867" s="325"/>
      <c r="J1867" s="325"/>
      <c r="K1867" s="174"/>
      <c r="L1867" s="165"/>
      <c r="M1867" s="169"/>
    </row>
    <row r="1868" spans="1:13" s="173" customFormat="1" ht="25.5">
      <c r="A1868" s="237">
        <v>220</v>
      </c>
      <c r="B1868" s="166"/>
      <c r="C1868" s="164" t="s">
        <v>7342</v>
      </c>
      <c r="D1868" s="164" t="s">
        <v>7261</v>
      </c>
      <c r="E1868" s="163"/>
      <c r="F1868" s="165" t="s">
        <v>7340</v>
      </c>
      <c r="G1868" s="164" t="s">
        <v>7343</v>
      </c>
      <c r="H1868" s="329">
        <v>3000</v>
      </c>
      <c r="I1868" s="325"/>
      <c r="J1868" s="325"/>
      <c r="K1868" s="174"/>
      <c r="L1868" s="165"/>
      <c r="M1868" s="169"/>
    </row>
    <row r="1869" spans="1:13" s="173" customFormat="1" ht="12.75">
      <c r="A1869" s="237">
        <v>221</v>
      </c>
      <c r="B1869" s="166"/>
      <c r="C1869" s="164" t="s">
        <v>7344</v>
      </c>
      <c r="D1869" s="164" t="s">
        <v>7345</v>
      </c>
      <c r="E1869" s="163"/>
      <c r="F1869" s="165" t="s">
        <v>7346</v>
      </c>
      <c r="G1869" s="164" t="s">
        <v>2690</v>
      </c>
      <c r="H1869" s="329">
        <v>5000</v>
      </c>
      <c r="I1869" s="325"/>
      <c r="J1869" s="325"/>
      <c r="K1869" s="174"/>
      <c r="L1869" s="165"/>
      <c r="M1869" s="174"/>
    </row>
    <row r="1870" spans="1:13" s="173" customFormat="1" ht="25.5">
      <c r="A1870" s="237">
        <v>222</v>
      </c>
      <c r="B1870" s="166"/>
      <c r="C1870" s="164" t="s">
        <v>7347</v>
      </c>
      <c r="D1870" s="164" t="s">
        <v>7261</v>
      </c>
      <c r="E1870" s="163"/>
      <c r="F1870" s="165" t="s">
        <v>7348</v>
      </c>
      <c r="G1870" s="164" t="s">
        <v>2690</v>
      </c>
      <c r="H1870" s="329">
        <v>20000</v>
      </c>
      <c r="I1870" s="325"/>
      <c r="J1870" s="325"/>
      <c r="K1870" s="174"/>
      <c r="L1870" s="165"/>
      <c r="M1870" s="174"/>
    </row>
    <row r="1871" spans="1:13" s="173" customFormat="1" ht="25.5">
      <c r="A1871" s="237">
        <v>223</v>
      </c>
      <c r="B1871" s="166"/>
      <c r="C1871" s="164" t="s">
        <v>7349</v>
      </c>
      <c r="D1871" s="164" t="s">
        <v>7233</v>
      </c>
      <c r="E1871" s="163"/>
      <c r="F1871" s="165" t="s">
        <v>7350</v>
      </c>
      <c r="G1871" s="164" t="s">
        <v>2690</v>
      </c>
      <c r="H1871" s="329">
        <v>5000</v>
      </c>
      <c r="I1871" s="325"/>
      <c r="J1871" s="325"/>
      <c r="K1871" s="174"/>
      <c r="L1871" s="165"/>
      <c r="M1871" s="174"/>
    </row>
    <row r="1872" spans="1:13" s="173" customFormat="1" ht="25.5">
      <c r="A1872" s="237">
        <v>224</v>
      </c>
      <c r="B1872" s="166"/>
      <c r="C1872" s="164" t="s">
        <v>7351</v>
      </c>
      <c r="D1872" s="164" t="s">
        <v>7233</v>
      </c>
      <c r="E1872" s="163"/>
      <c r="F1872" s="165" t="s">
        <v>7352</v>
      </c>
      <c r="G1872" s="164" t="s">
        <v>7343</v>
      </c>
      <c r="H1872" s="329">
        <v>6200</v>
      </c>
      <c r="I1872" s="325"/>
      <c r="J1872" s="325"/>
      <c r="K1872" s="174"/>
      <c r="L1872" s="165"/>
      <c r="M1872" s="174"/>
    </row>
    <row r="1873" spans="1:13" s="173" customFormat="1" ht="25.5">
      <c r="A1873" s="237">
        <v>225</v>
      </c>
      <c r="B1873" s="166"/>
      <c r="C1873" s="164" t="s">
        <v>7353</v>
      </c>
      <c r="D1873" s="164" t="s">
        <v>7354</v>
      </c>
      <c r="E1873" s="163"/>
      <c r="F1873" s="165" t="s">
        <v>7355</v>
      </c>
      <c r="G1873" s="164" t="s">
        <v>7341</v>
      </c>
      <c r="H1873" s="329">
        <v>15100</v>
      </c>
      <c r="I1873" s="325"/>
      <c r="J1873" s="325"/>
      <c r="K1873" s="174"/>
      <c r="L1873" s="165"/>
      <c r="M1873" s="174"/>
    </row>
    <row r="1874" spans="1:13" s="173" customFormat="1" ht="12.75">
      <c r="A1874" s="237">
        <v>226</v>
      </c>
      <c r="B1874" s="166"/>
      <c r="C1874" s="164" t="s">
        <v>7356</v>
      </c>
      <c r="D1874" s="164" t="s">
        <v>7357</v>
      </c>
      <c r="E1874" s="163"/>
      <c r="F1874" s="165" t="s">
        <v>7358</v>
      </c>
      <c r="G1874" s="164" t="s">
        <v>7188</v>
      </c>
      <c r="H1874" s="329">
        <v>5200</v>
      </c>
      <c r="I1874" s="325"/>
      <c r="J1874" s="325"/>
      <c r="K1874" s="174"/>
      <c r="L1874" s="165"/>
      <c r="M1874" s="174"/>
    </row>
    <row r="1875" spans="1:13" s="173" customFormat="1" ht="25.5">
      <c r="A1875" s="237">
        <v>227</v>
      </c>
      <c r="B1875" s="166"/>
      <c r="C1875" s="164" t="s">
        <v>7359</v>
      </c>
      <c r="D1875" s="164" t="s">
        <v>7194</v>
      </c>
      <c r="E1875" s="163"/>
      <c r="F1875" s="165" t="s">
        <v>7360</v>
      </c>
      <c r="G1875" s="164" t="s">
        <v>2690</v>
      </c>
      <c r="H1875" s="329">
        <v>5000</v>
      </c>
      <c r="I1875" s="325"/>
      <c r="J1875" s="325"/>
      <c r="K1875" s="174"/>
      <c r="L1875" s="165"/>
      <c r="M1875" s="174"/>
    </row>
    <row r="1876" spans="1:13" s="173" customFormat="1" ht="12.75">
      <c r="A1876" s="237">
        <v>228</v>
      </c>
      <c r="B1876" s="166"/>
      <c r="C1876" s="164" t="s">
        <v>2987</v>
      </c>
      <c r="D1876" s="164" t="s">
        <v>7194</v>
      </c>
      <c r="E1876" s="163"/>
      <c r="F1876" s="165" t="s">
        <v>7361</v>
      </c>
      <c r="G1876" s="164" t="s">
        <v>7362</v>
      </c>
      <c r="H1876" s="329">
        <v>3200</v>
      </c>
      <c r="I1876" s="325"/>
      <c r="J1876" s="325"/>
      <c r="K1876" s="174"/>
      <c r="L1876" s="165"/>
      <c r="M1876" s="174"/>
    </row>
    <row r="1877" spans="1:13" s="173" customFormat="1" ht="25.5">
      <c r="A1877" s="237">
        <v>229</v>
      </c>
      <c r="B1877" s="166"/>
      <c r="C1877" s="164" t="s">
        <v>7363</v>
      </c>
      <c r="D1877" s="164" t="s">
        <v>7364</v>
      </c>
      <c r="E1877" s="163"/>
      <c r="F1877" s="165" t="s">
        <v>7365</v>
      </c>
      <c r="G1877" s="164" t="s">
        <v>3596</v>
      </c>
      <c r="H1877" s="329">
        <v>200</v>
      </c>
      <c r="I1877" s="325"/>
      <c r="J1877" s="325"/>
      <c r="K1877" s="174"/>
      <c r="L1877" s="165"/>
      <c r="M1877" s="174"/>
    </row>
    <row r="1878" spans="1:13" s="173" customFormat="1" ht="25.5">
      <c r="A1878" s="237">
        <v>230</v>
      </c>
      <c r="B1878" s="166"/>
      <c r="C1878" s="164" t="s">
        <v>7366</v>
      </c>
      <c r="D1878" s="164" t="s">
        <v>7320</v>
      </c>
      <c r="E1878" s="163"/>
      <c r="F1878" s="165" t="s">
        <v>7367</v>
      </c>
      <c r="G1878" s="164" t="s">
        <v>3596</v>
      </c>
      <c r="H1878" s="329">
        <v>1325</v>
      </c>
      <c r="I1878" s="325"/>
      <c r="J1878" s="325"/>
      <c r="K1878" s="174"/>
      <c r="L1878" s="165"/>
      <c r="M1878" s="174"/>
    </row>
    <row r="1879" spans="1:13" s="173" customFormat="1" ht="12.75">
      <c r="A1879" s="237">
        <v>231</v>
      </c>
      <c r="B1879" s="166"/>
      <c r="C1879" s="164" t="s">
        <v>7368</v>
      </c>
      <c r="D1879" s="164" t="s">
        <v>7326</v>
      </c>
      <c r="E1879" s="163"/>
      <c r="F1879" s="165" t="s">
        <v>7369</v>
      </c>
      <c r="G1879" s="164" t="s">
        <v>2690</v>
      </c>
      <c r="H1879" s="329">
        <v>4900</v>
      </c>
      <c r="I1879" s="325"/>
      <c r="J1879" s="325"/>
      <c r="K1879" s="174"/>
      <c r="L1879" s="165"/>
      <c r="M1879" s="174"/>
    </row>
    <row r="1880" spans="1:13" s="173" customFormat="1" ht="51">
      <c r="A1880" s="237">
        <v>232</v>
      </c>
      <c r="B1880" s="166"/>
      <c r="C1880" s="164" t="s">
        <v>7370</v>
      </c>
      <c r="D1880" s="164" t="s">
        <v>7222</v>
      </c>
      <c r="E1880" s="163" t="s">
        <v>7371</v>
      </c>
      <c r="F1880" s="165" t="s">
        <v>7372</v>
      </c>
      <c r="G1880" s="164" t="s">
        <v>6658</v>
      </c>
      <c r="H1880" s="329">
        <v>16500</v>
      </c>
      <c r="I1880" s="325"/>
      <c r="J1880" s="325"/>
      <c r="K1880" s="174"/>
      <c r="L1880" s="165"/>
      <c r="M1880" s="174"/>
    </row>
    <row r="1881" spans="1:13" s="173" customFormat="1" ht="51">
      <c r="A1881" s="237">
        <v>233</v>
      </c>
      <c r="B1881" s="166"/>
      <c r="C1881" s="164" t="s">
        <v>7373</v>
      </c>
      <c r="D1881" s="164" t="s">
        <v>7227</v>
      </c>
      <c r="E1881" s="163" t="s">
        <v>7374</v>
      </c>
      <c r="F1881" s="165" t="s">
        <v>7375</v>
      </c>
      <c r="G1881" s="164" t="s">
        <v>6658</v>
      </c>
      <c r="H1881" s="329">
        <v>7000</v>
      </c>
      <c r="I1881" s="325"/>
      <c r="J1881" s="325"/>
      <c r="K1881" s="174"/>
      <c r="L1881" s="165"/>
      <c r="M1881" s="174"/>
    </row>
    <row r="1882" spans="1:13" s="173" customFormat="1" ht="51">
      <c r="A1882" s="237">
        <v>234</v>
      </c>
      <c r="B1882" s="166"/>
      <c r="C1882" s="164" t="s">
        <v>7376</v>
      </c>
      <c r="D1882" s="164" t="s">
        <v>7377</v>
      </c>
      <c r="E1882" s="163" t="s">
        <v>7378</v>
      </c>
      <c r="F1882" s="165" t="s">
        <v>7379</v>
      </c>
      <c r="G1882" s="164" t="s">
        <v>6658</v>
      </c>
      <c r="H1882" s="329">
        <v>15000</v>
      </c>
      <c r="I1882" s="325"/>
      <c r="J1882" s="325"/>
      <c r="K1882" s="174"/>
      <c r="L1882" s="165"/>
      <c r="M1882" s="174"/>
    </row>
    <row r="1883" spans="1:13" s="173" customFormat="1" ht="51">
      <c r="A1883" s="237">
        <v>235</v>
      </c>
      <c r="B1883" s="166"/>
      <c r="C1883" s="164" t="s">
        <v>7380</v>
      </c>
      <c r="D1883" s="164" t="s">
        <v>7381</v>
      </c>
      <c r="E1883" s="163" t="s">
        <v>7382</v>
      </c>
      <c r="F1883" s="165" t="s">
        <v>7383</v>
      </c>
      <c r="G1883" s="164" t="s">
        <v>6658</v>
      </c>
      <c r="H1883" s="329">
        <v>6000</v>
      </c>
      <c r="I1883" s="325"/>
      <c r="J1883" s="325"/>
      <c r="K1883" s="174"/>
      <c r="L1883" s="165"/>
      <c r="M1883" s="174"/>
    </row>
    <row r="1884" spans="1:13" s="173" customFormat="1" ht="51">
      <c r="A1884" s="237">
        <v>236</v>
      </c>
      <c r="B1884" s="166"/>
      <c r="C1884" s="164" t="s">
        <v>7384</v>
      </c>
      <c r="D1884" s="164" t="s">
        <v>7381</v>
      </c>
      <c r="E1884" s="163" t="s">
        <v>7385</v>
      </c>
      <c r="F1884" s="165" t="s">
        <v>7386</v>
      </c>
      <c r="G1884" s="164" t="s">
        <v>6658</v>
      </c>
      <c r="H1884" s="329">
        <v>4200</v>
      </c>
      <c r="I1884" s="325"/>
      <c r="J1884" s="325"/>
      <c r="K1884" s="174"/>
      <c r="L1884" s="165"/>
      <c r="M1884" s="174"/>
    </row>
    <row r="1885" spans="1:13" s="173" customFormat="1" ht="25.5">
      <c r="A1885" s="237">
        <v>237</v>
      </c>
      <c r="B1885" s="166"/>
      <c r="C1885" s="164" t="s">
        <v>7366</v>
      </c>
      <c r="D1885" s="164" t="s">
        <v>7320</v>
      </c>
      <c r="E1885" s="163"/>
      <c r="F1885" s="165" t="s">
        <v>7387</v>
      </c>
      <c r="G1885" s="164" t="s">
        <v>5278</v>
      </c>
      <c r="H1885" s="329">
        <v>26500</v>
      </c>
      <c r="I1885" s="325"/>
      <c r="J1885" s="325"/>
      <c r="K1885" s="174"/>
      <c r="L1885" s="165"/>
      <c r="M1885" s="174"/>
    </row>
    <row r="1886" spans="1:13" s="173" customFormat="1" ht="25.5">
      <c r="A1886" s="237">
        <v>238</v>
      </c>
      <c r="B1886" s="166"/>
      <c r="C1886" s="164" t="s">
        <v>7388</v>
      </c>
      <c r="D1886" s="164" t="s">
        <v>7389</v>
      </c>
      <c r="E1886" s="163" t="s">
        <v>7390</v>
      </c>
      <c r="F1886" s="165" t="s">
        <v>7391</v>
      </c>
      <c r="G1886" s="164" t="s">
        <v>6404</v>
      </c>
      <c r="H1886" s="329">
        <v>16937</v>
      </c>
      <c r="I1886" s="325"/>
      <c r="J1886" s="325"/>
      <c r="K1886" s="174"/>
      <c r="L1886" s="165"/>
      <c r="M1886" s="174"/>
    </row>
    <row r="1887" spans="1:13" s="173" customFormat="1" ht="25.5">
      <c r="A1887" s="237">
        <v>239</v>
      </c>
      <c r="B1887" s="166"/>
      <c r="C1887" s="164" t="s">
        <v>7392</v>
      </c>
      <c r="D1887" s="164" t="s">
        <v>7393</v>
      </c>
      <c r="E1887" s="163"/>
      <c r="F1887" s="165" t="s">
        <v>7394</v>
      </c>
      <c r="G1887" s="164" t="s">
        <v>7395</v>
      </c>
      <c r="H1887" s="329">
        <v>5000</v>
      </c>
      <c r="I1887" s="325"/>
      <c r="J1887" s="325"/>
      <c r="K1887" s="174"/>
      <c r="L1887" s="165"/>
      <c r="M1887" s="174"/>
    </row>
    <row r="1888" spans="1:13" s="3" customFormat="1" ht="25.5">
      <c r="A1888" s="265">
        <v>9</v>
      </c>
      <c r="B1888" s="30" t="s">
        <v>27</v>
      </c>
      <c r="C1888" s="33"/>
      <c r="D1888" s="33"/>
      <c r="E1888" s="33"/>
      <c r="F1888" s="33"/>
      <c r="G1888" s="33"/>
      <c r="H1888" s="266">
        <f>SUM(H1889:H2047)</f>
        <v>2364797</v>
      </c>
      <c r="I1888" s="266">
        <f>+SUM(I1889:I2047)</f>
        <v>0</v>
      </c>
      <c r="J1888" s="266">
        <f>+SUM(J1889:J2047)</f>
        <v>0</v>
      </c>
      <c r="K1888" s="33"/>
      <c r="L1888" s="33"/>
      <c r="M1888" s="33"/>
    </row>
    <row r="1889" spans="1:13" s="146" customFormat="1" ht="49.5" customHeight="1">
      <c r="A1889" s="4">
        <v>1</v>
      </c>
      <c r="B1889" s="81"/>
      <c r="C1889" s="81" t="s">
        <v>4256</v>
      </c>
      <c r="D1889" s="18" t="s">
        <v>4257</v>
      </c>
      <c r="E1889" s="18" t="s">
        <v>4258</v>
      </c>
      <c r="F1889" s="18" t="s">
        <v>4259</v>
      </c>
      <c r="G1889" s="18" t="s">
        <v>4260</v>
      </c>
      <c r="H1889" s="150">
        <v>27750</v>
      </c>
      <c r="I1889" s="4"/>
      <c r="J1889" s="4"/>
      <c r="K1889" s="4" t="s">
        <v>4261</v>
      </c>
      <c r="L1889" s="18" t="s">
        <v>4262</v>
      </c>
      <c r="M1889" s="18" t="s">
        <v>4263</v>
      </c>
    </row>
    <row r="1890" spans="1:114" s="147" customFormat="1" ht="49.5" customHeight="1">
      <c r="A1890" s="4">
        <v>2</v>
      </c>
      <c r="B1890" s="81"/>
      <c r="C1890" s="81" t="s">
        <v>4264</v>
      </c>
      <c r="D1890" s="18" t="s">
        <v>4265</v>
      </c>
      <c r="E1890" s="18" t="s">
        <v>4266</v>
      </c>
      <c r="F1890" s="18" t="s">
        <v>4267</v>
      </c>
      <c r="G1890" s="18" t="s">
        <v>2690</v>
      </c>
      <c r="H1890" s="150">
        <v>9000</v>
      </c>
      <c r="I1890" s="4"/>
      <c r="J1890" s="4"/>
      <c r="K1890" s="4" t="s">
        <v>4268</v>
      </c>
      <c r="L1890" s="18" t="s">
        <v>4269</v>
      </c>
      <c r="M1890" s="18" t="s">
        <v>4270</v>
      </c>
      <c r="N1890" s="146"/>
      <c r="O1890" s="146"/>
      <c r="P1890" s="146"/>
      <c r="Q1890" s="146"/>
      <c r="R1890" s="146"/>
      <c r="S1890" s="146"/>
      <c r="T1890" s="146"/>
      <c r="U1890" s="146"/>
      <c r="V1890" s="146"/>
      <c r="W1890" s="146"/>
      <c r="X1890" s="146"/>
      <c r="Y1890" s="146"/>
      <c r="Z1890" s="146"/>
      <c r="AA1890" s="146"/>
      <c r="AB1890" s="146"/>
      <c r="AC1890" s="146"/>
      <c r="AD1890" s="146"/>
      <c r="AE1890" s="146"/>
      <c r="AF1890" s="146"/>
      <c r="AG1890" s="146"/>
      <c r="AH1890" s="146"/>
      <c r="AI1890" s="146"/>
      <c r="AJ1890" s="146"/>
      <c r="AK1890" s="146"/>
      <c r="AL1890" s="146"/>
      <c r="AM1890" s="146"/>
      <c r="AN1890" s="146"/>
      <c r="AO1890" s="146"/>
      <c r="AP1890" s="146"/>
      <c r="AQ1890" s="146"/>
      <c r="AR1890" s="146"/>
      <c r="AS1890" s="146"/>
      <c r="AT1890" s="146"/>
      <c r="AU1890" s="146"/>
      <c r="AV1890" s="146"/>
      <c r="AW1890" s="146"/>
      <c r="AX1890" s="146"/>
      <c r="AY1890" s="146"/>
      <c r="AZ1890" s="146"/>
      <c r="BA1890" s="146"/>
      <c r="BB1890" s="146"/>
      <c r="BC1890" s="146"/>
      <c r="BD1890" s="146"/>
      <c r="BE1890" s="146"/>
      <c r="BF1890" s="146"/>
      <c r="BG1890" s="146"/>
      <c r="BH1890" s="146"/>
      <c r="BI1890" s="146"/>
      <c r="BJ1890" s="146"/>
      <c r="BK1890" s="146"/>
      <c r="BL1890" s="146"/>
      <c r="BM1890" s="146"/>
      <c r="BN1890" s="146"/>
      <c r="BO1890" s="146"/>
      <c r="BP1890" s="146"/>
      <c r="BQ1890" s="146"/>
      <c r="BR1890" s="146"/>
      <c r="BS1890" s="146"/>
      <c r="BT1890" s="146"/>
      <c r="BU1890" s="146"/>
      <c r="BV1890" s="146"/>
      <c r="BW1890" s="146"/>
      <c r="BX1890" s="146"/>
      <c r="BY1890" s="146"/>
      <c r="BZ1890" s="146"/>
      <c r="CA1890" s="146"/>
      <c r="CB1890" s="146"/>
      <c r="CC1890" s="146"/>
      <c r="CD1890" s="146"/>
      <c r="CE1890" s="146"/>
      <c r="CF1890" s="146"/>
      <c r="CG1890" s="146"/>
      <c r="CH1890" s="146"/>
      <c r="CI1890" s="146"/>
      <c r="CJ1890" s="146"/>
      <c r="CK1890" s="146"/>
      <c r="CL1890" s="146"/>
      <c r="CM1890" s="146"/>
      <c r="CN1890" s="146"/>
      <c r="CO1890" s="146"/>
      <c r="CP1890" s="146"/>
      <c r="CQ1890" s="146"/>
      <c r="CR1890" s="146"/>
      <c r="CS1890" s="146"/>
      <c r="CT1890" s="146"/>
      <c r="CU1890" s="146"/>
      <c r="CV1890" s="146"/>
      <c r="CW1890" s="146"/>
      <c r="CX1890" s="146"/>
      <c r="CY1890" s="146"/>
      <c r="CZ1890" s="146"/>
      <c r="DA1890" s="146"/>
      <c r="DB1890" s="146"/>
      <c r="DC1890" s="146"/>
      <c r="DD1890" s="146"/>
      <c r="DE1890" s="146"/>
      <c r="DF1890" s="146"/>
      <c r="DG1890" s="146"/>
      <c r="DH1890" s="146"/>
      <c r="DI1890" s="146"/>
      <c r="DJ1890" s="146"/>
    </row>
    <row r="1891" spans="1:114" s="147" customFormat="1" ht="49.5" customHeight="1">
      <c r="A1891" s="4">
        <v>3</v>
      </c>
      <c r="B1891" s="81"/>
      <c r="C1891" s="81" t="s">
        <v>4271</v>
      </c>
      <c r="D1891" s="18" t="s">
        <v>4272</v>
      </c>
      <c r="E1891" s="18" t="s">
        <v>4273</v>
      </c>
      <c r="F1891" s="18" t="s">
        <v>4274</v>
      </c>
      <c r="G1891" s="18" t="s">
        <v>4275</v>
      </c>
      <c r="H1891" s="150">
        <v>4371</v>
      </c>
      <c r="I1891" s="4"/>
      <c r="J1891" s="4"/>
      <c r="K1891" s="4" t="s">
        <v>4261</v>
      </c>
      <c r="L1891" s="18" t="s">
        <v>4276</v>
      </c>
      <c r="M1891" s="18" t="s">
        <v>4270</v>
      </c>
      <c r="N1891" s="146"/>
      <c r="O1891" s="146"/>
      <c r="P1891" s="146"/>
      <c r="Q1891" s="146"/>
      <c r="R1891" s="146"/>
      <c r="S1891" s="146"/>
      <c r="T1891" s="146"/>
      <c r="U1891" s="146"/>
      <c r="V1891" s="146"/>
      <c r="W1891" s="146"/>
      <c r="X1891" s="146"/>
      <c r="Y1891" s="146"/>
      <c r="Z1891" s="146"/>
      <c r="AA1891" s="146"/>
      <c r="AB1891" s="146"/>
      <c r="AC1891" s="146"/>
      <c r="AD1891" s="146"/>
      <c r="AE1891" s="146"/>
      <c r="AF1891" s="146"/>
      <c r="AG1891" s="146"/>
      <c r="AH1891" s="146"/>
      <c r="AI1891" s="146"/>
      <c r="AJ1891" s="146"/>
      <c r="AK1891" s="146"/>
      <c r="AL1891" s="146"/>
      <c r="AM1891" s="146"/>
      <c r="AN1891" s="146"/>
      <c r="AO1891" s="146"/>
      <c r="AP1891" s="146"/>
      <c r="AQ1891" s="146"/>
      <c r="AR1891" s="146"/>
      <c r="AS1891" s="146"/>
      <c r="AT1891" s="146"/>
      <c r="AU1891" s="146"/>
      <c r="AV1891" s="146"/>
      <c r="AW1891" s="146"/>
      <c r="AX1891" s="146"/>
      <c r="AY1891" s="146"/>
      <c r="AZ1891" s="146"/>
      <c r="BA1891" s="146"/>
      <c r="BB1891" s="146"/>
      <c r="BC1891" s="146"/>
      <c r="BD1891" s="146"/>
      <c r="BE1891" s="146"/>
      <c r="BF1891" s="146"/>
      <c r="BG1891" s="146"/>
      <c r="BH1891" s="146"/>
      <c r="BI1891" s="146"/>
      <c r="BJ1891" s="146"/>
      <c r="BK1891" s="146"/>
      <c r="BL1891" s="146"/>
      <c r="BM1891" s="146"/>
      <c r="BN1891" s="146"/>
      <c r="BO1891" s="146"/>
      <c r="BP1891" s="146"/>
      <c r="BQ1891" s="146"/>
      <c r="BR1891" s="146"/>
      <c r="BS1891" s="146"/>
      <c r="BT1891" s="146"/>
      <c r="BU1891" s="146"/>
      <c r="BV1891" s="146"/>
      <c r="BW1891" s="146"/>
      <c r="BX1891" s="146"/>
      <c r="BY1891" s="146"/>
      <c r="BZ1891" s="146"/>
      <c r="CA1891" s="146"/>
      <c r="CB1891" s="146"/>
      <c r="CC1891" s="146"/>
      <c r="CD1891" s="146"/>
      <c r="CE1891" s="146"/>
      <c r="CF1891" s="146"/>
      <c r="CG1891" s="146"/>
      <c r="CH1891" s="146"/>
      <c r="CI1891" s="146"/>
      <c r="CJ1891" s="146"/>
      <c r="CK1891" s="146"/>
      <c r="CL1891" s="146"/>
      <c r="CM1891" s="146"/>
      <c r="CN1891" s="146"/>
      <c r="CO1891" s="146"/>
      <c r="CP1891" s="146"/>
      <c r="CQ1891" s="146"/>
      <c r="CR1891" s="146"/>
      <c r="CS1891" s="146"/>
      <c r="CT1891" s="146"/>
      <c r="CU1891" s="146"/>
      <c r="CV1891" s="146"/>
      <c r="CW1891" s="146"/>
      <c r="CX1891" s="146"/>
      <c r="CY1891" s="146"/>
      <c r="CZ1891" s="146"/>
      <c r="DA1891" s="146"/>
      <c r="DB1891" s="146"/>
      <c r="DC1891" s="146"/>
      <c r="DD1891" s="146"/>
      <c r="DE1891" s="146"/>
      <c r="DF1891" s="146"/>
      <c r="DG1891" s="146"/>
      <c r="DH1891" s="146"/>
      <c r="DI1891" s="146"/>
      <c r="DJ1891" s="146"/>
    </row>
    <row r="1892" spans="1:114" s="147" customFormat="1" ht="49.5" customHeight="1">
      <c r="A1892" s="4">
        <v>4</v>
      </c>
      <c r="B1892" s="81"/>
      <c r="C1892" s="81" t="s">
        <v>4277</v>
      </c>
      <c r="D1892" s="18" t="s">
        <v>4278</v>
      </c>
      <c r="E1892" s="18" t="s">
        <v>4279</v>
      </c>
      <c r="F1892" s="18" t="s">
        <v>4280</v>
      </c>
      <c r="G1892" s="18" t="s">
        <v>4281</v>
      </c>
      <c r="H1892" s="150">
        <v>39500</v>
      </c>
      <c r="I1892" s="4"/>
      <c r="J1892" s="4"/>
      <c r="K1892" s="4" t="s">
        <v>4282</v>
      </c>
      <c r="L1892" s="18" t="s">
        <v>4283</v>
      </c>
      <c r="M1892" s="18" t="s">
        <v>4284</v>
      </c>
      <c r="N1892" s="146"/>
      <c r="O1892" s="146"/>
      <c r="P1892" s="146"/>
      <c r="Q1892" s="146"/>
      <c r="R1892" s="146"/>
      <c r="S1892" s="146"/>
      <c r="T1892" s="146"/>
      <c r="U1892" s="146"/>
      <c r="V1892" s="146"/>
      <c r="W1892" s="146"/>
      <c r="X1892" s="146"/>
      <c r="Y1892" s="146"/>
      <c r="Z1892" s="146"/>
      <c r="AA1892" s="146"/>
      <c r="AB1892" s="146"/>
      <c r="AC1892" s="146"/>
      <c r="AD1892" s="146"/>
      <c r="AE1892" s="146"/>
      <c r="AF1892" s="146"/>
      <c r="AG1892" s="146"/>
      <c r="AH1892" s="146"/>
      <c r="AI1892" s="146"/>
      <c r="AJ1892" s="146"/>
      <c r="AK1892" s="146"/>
      <c r="AL1892" s="146"/>
      <c r="AM1892" s="146"/>
      <c r="AN1892" s="146"/>
      <c r="AO1892" s="146"/>
      <c r="AP1892" s="146"/>
      <c r="AQ1892" s="146"/>
      <c r="AR1892" s="146"/>
      <c r="AS1892" s="146"/>
      <c r="AT1892" s="146"/>
      <c r="AU1892" s="146"/>
      <c r="AV1892" s="146"/>
      <c r="AW1892" s="146"/>
      <c r="AX1892" s="146"/>
      <c r="AY1892" s="146"/>
      <c r="AZ1892" s="146"/>
      <c r="BA1892" s="146"/>
      <c r="BB1892" s="146"/>
      <c r="BC1892" s="146"/>
      <c r="BD1892" s="146"/>
      <c r="BE1892" s="146"/>
      <c r="BF1892" s="146"/>
      <c r="BG1892" s="146"/>
      <c r="BH1892" s="146"/>
      <c r="BI1892" s="146"/>
      <c r="BJ1892" s="146"/>
      <c r="BK1892" s="146"/>
      <c r="BL1892" s="146"/>
      <c r="BM1892" s="146"/>
      <c r="BN1892" s="146"/>
      <c r="BO1892" s="146"/>
      <c r="BP1892" s="146"/>
      <c r="BQ1892" s="146"/>
      <c r="BR1892" s="146"/>
      <c r="BS1892" s="146"/>
      <c r="BT1892" s="146"/>
      <c r="BU1892" s="146"/>
      <c r="BV1892" s="146"/>
      <c r="BW1892" s="146"/>
      <c r="BX1892" s="146"/>
      <c r="BY1892" s="146"/>
      <c r="BZ1892" s="146"/>
      <c r="CA1892" s="146"/>
      <c r="CB1892" s="146"/>
      <c r="CC1892" s="146"/>
      <c r="CD1892" s="146"/>
      <c r="CE1892" s="146"/>
      <c r="CF1892" s="146"/>
      <c r="CG1892" s="146"/>
      <c r="CH1892" s="146"/>
      <c r="CI1892" s="146"/>
      <c r="CJ1892" s="146"/>
      <c r="CK1892" s="146"/>
      <c r="CL1892" s="146"/>
      <c r="CM1892" s="146"/>
      <c r="CN1892" s="146"/>
      <c r="CO1892" s="146"/>
      <c r="CP1892" s="146"/>
      <c r="CQ1892" s="146"/>
      <c r="CR1892" s="146"/>
      <c r="CS1892" s="146"/>
      <c r="CT1892" s="146"/>
      <c r="CU1892" s="146"/>
      <c r="CV1892" s="146"/>
      <c r="CW1892" s="146"/>
      <c r="CX1892" s="146"/>
      <c r="CY1892" s="146"/>
      <c r="CZ1892" s="146"/>
      <c r="DA1892" s="146"/>
      <c r="DB1892" s="146"/>
      <c r="DC1892" s="146"/>
      <c r="DD1892" s="146"/>
      <c r="DE1892" s="146"/>
      <c r="DF1892" s="146"/>
      <c r="DG1892" s="146"/>
      <c r="DH1892" s="146"/>
      <c r="DI1892" s="146"/>
      <c r="DJ1892" s="146"/>
    </row>
    <row r="1893" spans="1:114" s="147" customFormat="1" ht="49.5" customHeight="1">
      <c r="A1893" s="4">
        <v>5</v>
      </c>
      <c r="B1893" s="81"/>
      <c r="C1893" s="81" t="s">
        <v>4285</v>
      </c>
      <c r="D1893" s="18" t="s">
        <v>4286</v>
      </c>
      <c r="E1893" s="18" t="s">
        <v>4287</v>
      </c>
      <c r="F1893" s="18" t="s">
        <v>4288</v>
      </c>
      <c r="G1893" s="18" t="s">
        <v>4289</v>
      </c>
      <c r="H1893" s="150">
        <v>800</v>
      </c>
      <c r="I1893" s="4"/>
      <c r="J1893" s="4"/>
      <c r="K1893" s="4" t="s">
        <v>4282</v>
      </c>
      <c r="L1893" s="18" t="s">
        <v>4290</v>
      </c>
      <c r="M1893" s="18" t="s">
        <v>4284</v>
      </c>
      <c r="N1893" s="146"/>
      <c r="O1893" s="146"/>
      <c r="P1893" s="146"/>
      <c r="Q1893" s="146"/>
      <c r="R1893" s="146"/>
      <c r="S1893" s="146"/>
      <c r="T1893" s="146"/>
      <c r="U1893" s="146"/>
      <c r="V1893" s="146"/>
      <c r="W1893" s="146"/>
      <c r="X1893" s="146"/>
      <c r="Y1893" s="146"/>
      <c r="Z1893" s="146"/>
      <c r="AA1893" s="146"/>
      <c r="AB1893" s="146"/>
      <c r="AC1893" s="146"/>
      <c r="AD1893" s="146"/>
      <c r="AE1893" s="146"/>
      <c r="AF1893" s="146"/>
      <c r="AG1893" s="146"/>
      <c r="AH1893" s="146"/>
      <c r="AI1893" s="146"/>
      <c r="AJ1893" s="146"/>
      <c r="AK1893" s="146"/>
      <c r="AL1893" s="146"/>
      <c r="AM1893" s="146"/>
      <c r="AN1893" s="146"/>
      <c r="AO1893" s="146"/>
      <c r="AP1893" s="146"/>
      <c r="AQ1893" s="146"/>
      <c r="AR1893" s="146"/>
      <c r="AS1893" s="146"/>
      <c r="AT1893" s="146"/>
      <c r="AU1893" s="146"/>
      <c r="AV1893" s="146"/>
      <c r="AW1893" s="146"/>
      <c r="AX1893" s="146"/>
      <c r="AY1893" s="146"/>
      <c r="AZ1893" s="146"/>
      <c r="BA1893" s="146"/>
      <c r="BB1893" s="146"/>
      <c r="BC1893" s="146"/>
      <c r="BD1893" s="146"/>
      <c r="BE1893" s="146"/>
      <c r="BF1893" s="146"/>
      <c r="BG1893" s="146"/>
      <c r="BH1893" s="146"/>
      <c r="BI1893" s="146"/>
      <c r="BJ1893" s="146"/>
      <c r="BK1893" s="146"/>
      <c r="BL1893" s="146"/>
      <c r="BM1893" s="146"/>
      <c r="BN1893" s="146"/>
      <c r="BO1893" s="146"/>
      <c r="BP1893" s="146"/>
      <c r="BQ1893" s="146"/>
      <c r="BR1893" s="146"/>
      <c r="BS1893" s="146"/>
      <c r="BT1893" s="146"/>
      <c r="BU1893" s="146"/>
      <c r="BV1893" s="146"/>
      <c r="BW1893" s="146"/>
      <c r="BX1893" s="146"/>
      <c r="BY1893" s="146"/>
      <c r="BZ1893" s="146"/>
      <c r="CA1893" s="146"/>
      <c r="CB1893" s="146"/>
      <c r="CC1893" s="146"/>
      <c r="CD1893" s="146"/>
      <c r="CE1893" s="146"/>
      <c r="CF1893" s="146"/>
      <c r="CG1893" s="146"/>
      <c r="CH1893" s="146"/>
      <c r="CI1893" s="146"/>
      <c r="CJ1893" s="146"/>
      <c r="CK1893" s="146"/>
      <c r="CL1893" s="146"/>
      <c r="CM1893" s="146"/>
      <c r="CN1893" s="146"/>
      <c r="CO1893" s="146"/>
      <c r="CP1893" s="146"/>
      <c r="CQ1893" s="146"/>
      <c r="CR1893" s="146"/>
      <c r="CS1893" s="146"/>
      <c r="CT1893" s="146"/>
      <c r="CU1893" s="146"/>
      <c r="CV1893" s="146"/>
      <c r="CW1893" s="146"/>
      <c r="CX1893" s="146"/>
      <c r="CY1893" s="146"/>
      <c r="CZ1893" s="146"/>
      <c r="DA1893" s="146"/>
      <c r="DB1893" s="146"/>
      <c r="DC1893" s="146"/>
      <c r="DD1893" s="146"/>
      <c r="DE1893" s="146"/>
      <c r="DF1893" s="146"/>
      <c r="DG1893" s="146"/>
      <c r="DH1893" s="146"/>
      <c r="DI1893" s="146"/>
      <c r="DJ1893" s="146"/>
    </row>
    <row r="1894" spans="1:114" s="147" customFormat="1" ht="49.5" customHeight="1">
      <c r="A1894" s="4">
        <v>6</v>
      </c>
      <c r="B1894" s="81"/>
      <c r="C1894" s="81" t="s">
        <v>4291</v>
      </c>
      <c r="D1894" s="18" t="s">
        <v>4292</v>
      </c>
      <c r="E1894" s="18" t="s">
        <v>4293</v>
      </c>
      <c r="F1894" s="18" t="s">
        <v>4294</v>
      </c>
      <c r="G1894" s="18" t="s">
        <v>4289</v>
      </c>
      <c r="H1894" s="150">
        <v>4900</v>
      </c>
      <c r="I1894" s="4"/>
      <c r="J1894" s="4"/>
      <c r="K1894" s="4" t="s">
        <v>4282</v>
      </c>
      <c r="L1894" s="18" t="s">
        <v>4295</v>
      </c>
      <c r="M1894" s="18" t="s">
        <v>4284</v>
      </c>
      <c r="N1894" s="146"/>
      <c r="O1894" s="146"/>
      <c r="P1894" s="146"/>
      <c r="Q1894" s="146"/>
      <c r="R1894" s="146"/>
      <c r="S1894" s="146"/>
      <c r="T1894" s="146"/>
      <c r="U1894" s="146"/>
      <c r="V1894" s="146"/>
      <c r="W1894" s="146"/>
      <c r="X1894" s="146"/>
      <c r="Y1894" s="146"/>
      <c r="Z1894" s="146"/>
      <c r="AA1894" s="146"/>
      <c r="AB1894" s="146"/>
      <c r="AC1894" s="146"/>
      <c r="AD1894" s="146"/>
      <c r="AE1894" s="146"/>
      <c r="AF1894" s="146"/>
      <c r="AG1894" s="146"/>
      <c r="AH1894" s="146"/>
      <c r="AI1894" s="146"/>
      <c r="AJ1894" s="146"/>
      <c r="AK1894" s="146"/>
      <c r="AL1894" s="146"/>
      <c r="AM1894" s="146"/>
      <c r="AN1894" s="146"/>
      <c r="AO1894" s="146"/>
      <c r="AP1894" s="146"/>
      <c r="AQ1894" s="146"/>
      <c r="AR1894" s="146"/>
      <c r="AS1894" s="146"/>
      <c r="AT1894" s="146"/>
      <c r="AU1894" s="146"/>
      <c r="AV1894" s="146"/>
      <c r="AW1894" s="146"/>
      <c r="AX1894" s="146"/>
      <c r="AY1894" s="146"/>
      <c r="AZ1894" s="146"/>
      <c r="BA1894" s="146"/>
      <c r="BB1894" s="146"/>
      <c r="BC1894" s="146"/>
      <c r="BD1894" s="146"/>
      <c r="BE1894" s="146"/>
      <c r="BF1894" s="146"/>
      <c r="BG1894" s="146"/>
      <c r="BH1894" s="146"/>
      <c r="BI1894" s="146"/>
      <c r="BJ1894" s="146"/>
      <c r="BK1894" s="146"/>
      <c r="BL1894" s="146"/>
      <c r="BM1894" s="146"/>
      <c r="BN1894" s="146"/>
      <c r="BO1894" s="146"/>
      <c r="BP1894" s="146"/>
      <c r="BQ1894" s="146"/>
      <c r="BR1894" s="146"/>
      <c r="BS1894" s="146"/>
      <c r="BT1894" s="146"/>
      <c r="BU1894" s="146"/>
      <c r="BV1894" s="146"/>
      <c r="BW1894" s="146"/>
      <c r="BX1894" s="146"/>
      <c r="BY1894" s="146"/>
      <c r="BZ1894" s="146"/>
      <c r="CA1894" s="146"/>
      <c r="CB1894" s="146"/>
      <c r="CC1894" s="146"/>
      <c r="CD1894" s="146"/>
      <c r="CE1894" s="146"/>
      <c r="CF1894" s="146"/>
      <c r="CG1894" s="146"/>
      <c r="CH1894" s="146"/>
      <c r="CI1894" s="146"/>
      <c r="CJ1894" s="146"/>
      <c r="CK1894" s="146"/>
      <c r="CL1894" s="146"/>
      <c r="CM1894" s="146"/>
      <c r="CN1894" s="146"/>
      <c r="CO1894" s="146"/>
      <c r="CP1894" s="146"/>
      <c r="CQ1894" s="146"/>
      <c r="CR1894" s="146"/>
      <c r="CS1894" s="146"/>
      <c r="CT1894" s="146"/>
      <c r="CU1894" s="146"/>
      <c r="CV1894" s="146"/>
      <c r="CW1894" s="146"/>
      <c r="CX1894" s="146"/>
      <c r="CY1894" s="146"/>
      <c r="CZ1894" s="146"/>
      <c r="DA1894" s="146"/>
      <c r="DB1894" s="146"/>
      <c r="DC1894" s="146"/>
      <c r="DD1894" s="146"/>
      <c r="DE1894" s="146"/>
      <c r="DF1894" s="146"/>
      <c r="DG1894" s="146"/>
      <c r="DH1894" s="146"/>
      <c r="DI1894" s="146"/>
      <c r="DJ1894" s="146"/>
    </row>
    <row r="1895" spans="1:114" s="147" customFormat="1" ht="49.5" customHeight="1">
      <c r="A1895" s="4">
        <v>7</v>
      </c>
      <c r="B1895" s="81"/>
      <c r="C1895" s="81" t="s">
        <v>4296</v>
      </c>
      <c r="D1895" s="18" t="s">
        <v>4297</v>
      </c>
      <c r="E1895" s="18" t="s">
        <v>4298</v>
      </c>
      <c r="F1895" s="18" t="s">
        <v>4299</v>
      </c>
      <c r="G1895" s="18" t="s">
        <v>4300</v>
      </c>
      <c r="H1895" s="150">
        <v>200</v>
      </c>
      <c r="I1895" s="4"/>
      <c r="J1895" s="4"/>
      <c r="K1895" s="4" t="s">
        <v>4282</v>
      </c>
      <c r="L1895" s="18" t="s">
        <v>4301</v>
      </c>
      <c r="M1895" s="18" t="s">
        <v>4284</v>
      </c>
      <c r="N1895" s="146"/>
      <c r="O1895" s="146"/>
      <c r="P1895" s="146"/>
      <c r="Q1895" s="146"/>
      <c r="R1895" s="146"/>
      <c r="S1895" s="146"/>
      <c r="T1895" s="146"/>
      <c r="U1895" s="146"/>
      <c r="V1895" s="146"/>
      <c r="W1895" s="146"/>
      <c r="X1895" s="146"/>
      <c r="Y1895" s="146"/>
      <c r="Z1895" s="146"/>
      <c r="AA1895" s="146"/>
      <c r="AB1895" s="146"/>
      <c r="AC1895" s="146"/>
      <c r="AD1895" s="146"/>
      <c r="AE1895" s="146"/>
      <c r="AF1895" s="146"/>
      <c r="AG1895" s="146"/>
      <c r="AH1895" s="146"/>
      <c r="AI1895" s="146"/>
      <c r="AJ1895" s="146"/>
      <c r="AK1895" s="146"/>
      <c r="AL1895" s="146"/>
      <c r="AM1895" s="146"/>
      <c r="AN1895" s="146"/>
      <c r="AO1895" s="146"/>
      <c r="AP1895" s="146"/>
      <c r="AQ1895" s="146"/>
      <c r="AR1895" s="146"/>
      <c r="AS1895" s="146"/>
      <c r="AT1895" s="146"/>
      <c r="AU1895" s="146"/>
      <c r="AV1895" s="146"/>
      <c r="AW1895" s="146"/>
      <c r="AX1895" s="146"/>
      <c r="AY1895" s="146"/>
      <c r="AZ1895" s="146"/>
      <c r="BA1895" s="146"/>
      <c r="BB1895" s="146"/>
      <c r="BC1895" s="146"/>
      <c r="BD1895" s="146"/>
      <c r="BE1895" s="146"/>
      <c r="BF1895" s="146"/>
      <c r="BG1895" s="146"/>
      <c r="BH1895" s="146"/>
      <c r="BI1895" s="146"/>
      <c r="BJ1895" s="146"/>
      <c r="BK1895" s="146"/>
      <c r="BL1895" s="146"/>
      <c r="BM1895" s="146"/>
      <c r="BN1895" s="146"/>
      <c r="BO1895" s="146"/>
      <c r="BP1895" s="146"/>
      <c r="BQ1895" s="146"/>
      <c r="BR1895" s="146"/>
      <c r="BS1895" s="146"/>
      <c r="BT1895" s="146"/>
      <c r="BU1895" s="146"/>
      <c r="BV1895" s="146"/>
      <c r="BW1895" s="146"/>
      <c r="BX1895" s="146"/>
      <c r="BY1895" s="146"/>
      <c r="BZ1895" s="146"/>
      <c r="CA1895" s="146"/>
      <c r="CB1895" s="146"/>
      <c r="CC1895" s="146"/>
      <c r="CD1895" s="146"/>
      <c r="CE1895" s="146"/>
      <c r="CF1895" s="146"/>
      <c r="CG1895" s="146"/>
      <c r="CH1895" s="146"/>
      <c r="CI1895" s="146"/>
      <c r="CJ1895" s="146"/>
      <c r="CK1895" s="146"/>
      <c r="CL1895" s="146"/>
      <c r="CM1895" s="146"/>
      <c r="CN1895" s="146"/>
      <c r="CO1895" s="146"/>
      <c r="CP1895" s="146"/>
      <c r="CQ1895" s="146"/>
      <c r="CR1895" s="146"/>
      <c r="CS1895" s="146"/>
      <c r="CT1895" s="146"/>
      <c r="CU1895" s="146"/>
      <c r="CV1895" s="146"/>
      <c r="CW1895" s="146"/>
      <c r="CX1895" s="146"/>
      <c r="CY1895" s="146"/>
      <c r="CZ1895" s="146"/>
      <c r="DA1895" s="146"/>
      <c r="DB1895" s="146"/>
      <c r="DC1895" s="146"/>
      <c r="DD1895" s="146"/>
      <c r="DE1895" s="146"/>
      <c r="DF1895" s="146"/>
      <c r="DG1895" s="146"/>
      <c r="DH1895" s="146"/>
      <c r="DI1895" s="146"/>
      <c r="DJ1895" s="146"/>
    </row>
    <row r="1896" spans="1:114" s="147" customFormat="1" ht="49.5" customHeight="1">
      <c r="A1896" s="4">
        <v>8</v>
      </c>
      <c r="B1896" s="81"/>
      <c r="C1896" s="81" t="s">
        <v>4302</v>
      </c>
      <c r="D1896" s="18" t="s">
        <v>4292</v>
      </c>
      <c r="E1896" s="18" t="s">
        <v>4303</v>
      </c>
      <c r="F1896" s="18" t="s">
        <v>4304</v>
      </c>
      <c r="G1896" s="18" t="s">
        <v>4300</v>
      </c>
      <c r="H1896" s="150">
        <v>400</v>
      </c>
      <c r="I1896" s="4"/>
      <c r="J1896" s="4"/>
      <c r="K1896" s="4" t="s">
        <v>4282</v>
      </c>
      <c r="L1896" s="18" t="s">
        <v>4305</v>
      </c>
      <c r="M1896" s="18" t="s">
        <v>4284</v>
      </c>
      <c r="N1896" s="146"/>
      <c r="O1896" s="146"/>
      <c r="P1896" s="146"/>
      <c r="Q1896" s="146"/>
      <c r="R1896" s="146"/>
      <c r="S1896" s="146"/>
      <c r="T1896" s="146"/>
      <c r="U1896" s="146"/>
      <c r="V1896" s="146"/>
      <c r="W1896" s="146"/>
      <c r="X1896" s="146"/>
      <c r="Y1896" s="146"/>
      <c r="Z1896" s="146"/>
      <c r="AA1896" s="146"/>
      <c r="AB1896" s="146"/>
      <c r="AC1896" s="146"/>
      <c r="AD1896" s="146"/>
      <c r="AE1896" s="146"/>
      <c r="AF1896" s="146"/>
      <c r="AG1896" s="146"/>
      <c r="AH1896" s="146"/>
      <c r="AI1896" s="146"/>
      <c r="AJ1896" s="146"/>
      <c r="AK1896" s="146"/>
      <c r="AL1896" s="146"/>
      <c r="AM1896" s="146"/>
      <c r="AN1896" s="146"/>
      <c r="AO1896" s="146"/>
      <c r="AP1896" s="146"/>
      <c r="AQ1896" s="146"/>
      <c r="AR1896" s="146"/>
      <c r="AS1896" s="146"/>
      <c r="AT1896" s="146"/>
      <c r="AU1896" s="146"/>
      <c r="AV1896" s="146"/>
      <c r="AW1896" s="146"/>
      <c r="AX1896" s="146"/>
      <c r="AY1896" s="146"/>
      <c r="AZ1896" s="146"/>
      <c r="BA1896" s="146"/>
      <c r="BB1896" s="146"/>
      <c r="BC1896" s="146"/>
      <c r="BD1896" s="146"/>
      <c r="BE1896" s="146"/>
      <c r="BF1896" s="146"/>
      <c r="BG1896" s="146"/>
      <c r="BH1896" s="146"/>
      <c r="BI1896" s="146"/>
      <c r="BJ1896" s="146"/>
      <c r="BK1896" s="146"/>
      <c r="BL1896" s="146"/>
      <c r="BM1896" s="146"/>
      <c r="BN1896" s="146"/>
      <c r="BO1896" s="146"/>
      <c r="BP1896" s="146"/>
      <c r="BQ1896" s="146"/>
      <c r="BR1896" s="146"/>
      <c r="BS1896" s="146"/>
      <c r="BT1896" s="146"/>
      <c r="BU1896" s="146"/>
      <c r="BV1896" s="146"/>
      <c r="BW1896" s="146"/>
      <c r="BX1896" s="146"/>
      <c r="BY1896" s="146"/>
      <c r="BZ1896" s="146"/>
      <c r="CA1896" s="146"/>
      <c r="CB1896" s="146"/>
      <c r="CC1896" s="146"/>
      <c r="CD1896" s="146"/>
      <c r="CE1896" s="146"/>
      <c r="CF1896" s="146"/>
      <c r="CG1896" s="146"/>
      <c r="CH1896" s="146"/>
      <c r="CI1896" s="146"/>
      <c r="CJ1896" s="146"/>
      <c r="CK1896" s="146"/>
      <c r="CL1896" s="146"/>
      <c r="CM1896" s="146"/>
      <c r="CN1896" s="146"/>
      <c r="CO1896" s="146"/>
      <c r="CP1896" s="146"/>
      <c r="CQ1896" s="146"/>
      <c r="CR1896" s="146"/>
      <c r="CS1896" s="146"/>
      <c r="CT1896" s="146"/>
      <c r="CU1896" s="146"/>
      <c r="CV1896" s="146"/>
      <c r="CW1896" s="146"/>
      <c r="CX1896" s="146"/>
      <c r="CY1896" s="146"/>
      <c r="CZ1896" s="146"/>
      <c r="DA1896" s="146"/>
      <c r="DB1896" s="146"/>
      <c r="DC1896" s="146"/>
      <c r="DD1896" s="146"/>
      <c r="DE1896" s="146"/>
      <c r="DF1896" s="146"/>
      <c r="DG1896" s="146"/>
      <c r="DH1896" s="146"/>
      <c r="DI1896" s="146"/>
      <c r="DJ1896" s="146"/>
    </row>
    <row r="1897" spans="1:114" s="147" customFormat="1" ht="49.5" customHeight="1">
      <c r="A1897" s="4">
        <v>9</v>
      </c>
      <c r="B1897" s="81"/>
      <c r="C1897" s="81" t="s">
        <v>4306</v>
      </c>
      <c r="D1897" s="18" t="s">
        <v>4307</v>
      </c>
      <c r="E1897" s="18" t="s">
        <v>4308</v>
      </c>
      <c r="F1897" s="18" t="s">
        <v>4309</v>
      </c>
      <c r="G1897" s="18" t="s">
        <v>4310</v>
      </c>
      <c r="H1897" s="150">
        <v>3200</v>
      </c>
      <c r="I1897" s="4"/>
      <c r="J1897" s="4"/>
      <c r="K1897" s="335">
        <v>42258</v>
      </c>
      <c r="L1897" s="31" t="s">
        <v>4311</v>
      </c>
      <c r="M1897" s="18" t="s">
        <v>4263</v>
      </c>
      <c r="N1897" s="146"/>
      <c r="O1897" s="146"/>
      <c r="P1897" s="146"/>
      <c r="Q1897" s="146"/>
      <c r="R1897" s="146"/>
      <c r="S1897" s="146"/>
      <c r="T1897" s="146"/>
      <c r="U1897" s="146"/>
      <c r="V1897" s="146"/>
      <c r="W1897" s="146"/>
      <c r="X1897" s="146"/>
      <c r="Y1897" s="146"/>
      <c r="Z1897" s="146"/>
      <c r="AA1897" s="146"/>
      <c r="AB1897" s="146"/>
      <c r="AC1897" s="146"/>
      <c r="AD1897" s="146"/>
      <c r="AE1897" s="146"/>
      <c r="AF1897" s="146"/>
      <c r="AG1897" s="146"/>
      <c r="AH1897" s="146"/>
      <c r="AI1897" s="146"/>
      <c r="AJ1897" s="146"/>
      <c r="AK1897" s="146"/>
      <c r="AL1897" s="146"/>
      <c r="AM1897" s="146"/>
      <c r="AN1897" s="146"/>
      <c r="AO1897" s="146"/>
      <c r="AP1897" s="146"/>
      <c r="AQ1897" s="146"/>
      <c r="AR1897" s="146"/>
      <c r="AS1897" s="146"/>
      <c r="AT1897" s="146"/>
      <c r="AU1897" s="146"/>
      <c r="AV1897" s="146"/>
      <c r="AW1897" s="146"/>
      <c r="AX1897" s="146"/>
      <c r="AY1897" s="146"/>
      <c r="AZ1897" s="146"/>
      <c r="BA1897" s="146"/>
      <c r="BB1897" s="146"/>
      <c r="BC1897" s="146"/>
      <c r="BD1897" s="146"/>
      <c r="BE1897" s="146"/>
      <c r="BF1897" s="146"/>
      <c r="BG1897" s="146"/>
      <c r="BH1897" s="146"/>
      <c r="BI1897" s="146"/>
      <c r="BJ1897" s="146"/>
      <c r="BK1897" s="146"/>
      <c r="BL1897" s="146"/>
      <c r="BM1897" s="146"/>
      <c r="BN1897" s="146"/>
      <c r="BO1897" s="146"/>
      <c r="BP1897" s="146"/>
      <c r="BQ1897" s="146"/>
      <c r="BR1897" s="146"/>
      <c r="BS1897" s="146"/>
      <c r="BT1897" s="146"/>
      <c r="BU1897" s="146"/>
      <c r="BV1897" s="146"/>
      <c r="BW1897" s="146"/>
      <c r="BX1897" s="146"/>
      <c r="BY1897" s="146"/>
      <c r="BZ1897" s="146"/>
      <c r="CA1897" s="146"/>
      <c r="CB1897" s="146"/>
      <c r="CC1897" s="146"/>
      <c r="CD1897" s="146"/>
      <c r="CE1897" s="146"/>
      <c r="CF1897" s="146"/>
      <c r="CG1897" s="146"/>
      <c r="CH1897" s="146"/>
      <c r="CI1897" s="146"/>
      <c r="CJ1897" s="146"/>
      <c r="CK1897" s="146"/>
      <c r="CL1897" s="146"/>
      <c r="CM1897" s="146"/>
      <c r="CN1897" s="146"/>
      <c r="CO1897" s="146"/>
      <c r="CP1897" s="146"/>
      <c r="CQ1897" s="146"/>
      <c r="CR1897" s="146"/>
      <c r="CS1897" s="146"/>
      <c r="CT1897" s="146"/>
      <c r="CU1897" s="146"/>
      <c r="CV1897" s="146"/>
      <c r="CW1897" s="146"/>
      <c r="CX1897" s="146"/>
      <c r="CY1897" s="146"/>
      <c r="CZ1897" s="146"/>
      <c r="DA1897" s="146"/>
      <c r="DB1897" s="146"/>
      <c r="DC1897" s="146"/>
      <c r="DD1897" s="146"/>
      <c r="DE1897" s="146"/>
      <c r="DF1897" s="146"/>
      <c r="DG1897" s="146"/>
      <c r="DH1897" s="146"/>
      <c r="DI1897" s="146"/>
      <c r="DJ1897" s="146"/>
    </row>
    <row r="1898" spans="1:114" s="147" customFormat="1" ht="55.5" customHeight="1">
      <c r="A1898" s="4">
        <v>10</v>
      </c>
      <c r="B1898" s="81"/>
      <c r="C1898" s="81" t="s">
        <v>4312</v>
      </c>
      <c r="D1898" s="18" t="s">
        <v>4313</v>
      </c>
      <c r="E1898" s="18" t="s">
        <v>4314</v>
      </c>
      <c r="F1898" s="18" t="s">
        <v>4315</v>
      </c>
      <c r="G1898" s="18" t="s">
        <v>4310</v>
      </c>
      <c r="H1898" s="150">
        <v>21600</v>
      </c>
      <c r="I1898" s="4"/>
      <c r="J1898" s="4"/>
      <c r="K1898" s="335">
        <v>42258</v>
      </c>
      <c r="L1898" s="31" t="s">
        <v>4316</v>
      </c>
      <c r="M1898" s="18" t="s">
        <v>4263</v>
      </c>
      <c r="N1898" s="146"/>
      <c r="O1898" s="146"/>
      <c r="P1898" s="146"/>
      <c r="Q1898" s="146"/>
      <c r="R1898" s="146"/>
      <c r="S1898" s="146"/>
      <c r="T1898" s="146"/>
      <c r="U1898" s="146"/>
      <c r="V1898" s="146"/>
      <c r="W1898" s="146"/>
      <c r="X1898" s="146"/>
      <c r="Y1898" s="146"/>
      <c r="Z1898" s="146"/>
      <c r="AA1898" s="146"/>
      <c r="AB1898" s="146"/>
      <c r="AC1898" s="146"/>
      <c r="AD1898" s="146"/>
      <c r="AE1898" s="146"/>
      <c r="AF1898" s="146"/>
      <c r="AG1898" s="146"/>
      <c r="AH1898" s="146"/>
      <c r="AI1898" s="146"/>
      <c r="AJ1898" s="146"/>
      <c r="AK1898" s="146"/>
      <c r="AL1898" s="146"/>
      <c r="AM1898" s="146"/>
      <c r="AN1898" s="146"/>
      <c r="AO1898" s="146"/>
      <c r="AP1898" s="146"/>
      <c r="AQ1898" s="146"/>
      <c r="AR1898" s="146"/>
      <c r="AS1898" s="146"/>
      <c r="AT1898" s="146"/>
      <c r="AU1898" s="146"/>
      <c r="AV1898" s="146"/>
      <c r="AW1898" s="146"/>
      <c r="AX1898" s="146"/>
      <c r="AY1898" s="146"/>
      <c r="AZ1898" s="146"/>
      <c r="BA1898" s="146"/>
      <c r="BB1898" s="146"/>
      <c r="BC1898" s="146"/>
      <c r="BD1898" s="146"/>
      <c r="BE1898" s="146"/>
      <c r="BF1898" s="146"/>
      <c r="BG1898" s="146"/>
      <c r="BH1898" s="146"/>
      <c r="BI1898" s="146"/>
      <c r="BJ1898" s="146"/>
      <c r="BK1898" s="146"/>
      <c r="BL1898" s="146"/>
      <c r="BM1898" s="146"/>
      <c r="BN1898" s="146"/>
      <c r="BO1898" s="146"/>
      <c r="BP1898" s="146"/>
      <c r="BQ1898" s="146"/>
      <c r="BR1898" s="146"/>
      <c r="BS1898" s="146"/>
      <c r="BT1898" s="146"/>
      <c r="BU1898" s="146"/>
      <c r="BV1898" s="146"/>
      <c r="BW1898" s="146"/>
      <c r="BX1898" s="146"/>
      <c r="BY1898" s="146"/>
      <c r="BZ1898" s="146"/>
      <c r="CA1898" s="146"/>
      <c r="CB1898" s="146"/>
      <c r="CC1898" s="146"/>
      <c r="CD1898" s="146"/>
      <c r="CE1898" s="146"/>
      <c r="CF1898" s="146"/>
      <c r="CG1898" s="146"/>
      <c r="CH1898" s="146"/>
      <c r="CI1898" s="146"/>
      <c r="CJ1898" s="146"/>
      <c r="CK1898" s="146"/>
      <c r="CL1898" s="146"/>
      <c r="CM1898" s="146"/>
      <c r="CN1898" s="146"/>
      <c r="CO1898" s="146"/>
      <c r="CP1898" s="146"/>
      <c r="CQ1898" s="146"/>
      <c r="CR1898" s="146"/>
      <c r="CS1898" s="146"/>
      <c r="CT1898" s="146"/>
      <c r="CU1898" s="146"/>
      <c r="CV1898" s="146"/>
      <c r="CW1898" s="146"/>
      <c r="CX1898" s="146"/>
      <c r="CY1898" s="146"/>
      <c r="CZ1898" s="146"/>
      <c r="DA1898" s="146"/>
      <c r="DB1898" s="146"/>
      <c r="DC1898" s="146"/>
      <c r="DD1898" s="146"/>
      <c r="DE1898" s="146"/>
      <c r="DF1898" s="146"/>
      <c r="DG1898" s="146"/>
      <c r="DH1898" s="146"/>
      <c r="DI1898" s="146"/>
      <c r="DJ1898" s="146"/>
    </row>
    <row r="1899" spans="1:114" s="147" customFormat="1" ht="49.5" customHeight="1">
      <c r="A1899" s="4">
        <v>11</v>
      </c>
      <c r="B1899" s="81"/>
      <c r="C1899" s="81" t="s">
        <v>4317</v>
      </c>
      <c r="D1899" s="18" t="s">
        <v>4318</v>
      </c>
      <c r="E1899" s="18" t="s">
        <v>4319</v>
      </c>
      <c r="F1899" s="18" t="s">
        <v>4320</v>
      </c>
      <c r="G1899" s="18" t="s">
        <v>4321</v>
      </c>
      <c r="H1899" s="150">
        <v>8200</v>
      </c>
      <c r="I1899" s="4"/>
      <c r="J1899" s="4"/>
      <c r="K1899" s="335">
        <v>42258</v>
      </c>
      <c r="L1899" s="31" t="s">
        <v>4322</v>
      </c>
      <c r="M1899" s="18" t="s">
        <v>4263</v>
      </c>
      <c r="N1899" s="146"/>
      <c r="O1899" s="146"/>
      <c r="P1899" s="146"/>
      <c r="Q1899" s="146"/>
      <c r="R1899" s="146"/>
      <c r="S1899" s="146"/>
      <c r="T1899" s="146"/>
      <c r="U1899" s="146"/>
      <c r="V1899" s="146"/>
      <c r="W1899" s="146"/>
      <c r="X1899" s="146"/>
      <c r="Y1899" s="146"/>
      <c r="Z1899" s="146"/>
      <c r="AA1899" s="146"/>
      <c r="AB1899" s="146"/>
      <c r="AC1899" s="146"/>
      <c r="AD1899" s="146"/>
      <c r="AE1899" s="146"/>
      <c r="AF1899" s="146"/>
      <c r="AG1899" s="146"/>
      <c r="AH1899" s="146"/>
      <c r="AI1899" s="146"/>
      <c r="AJ1899" s="146"/>
      <c r="AK1899" s="146"/>
      <c r="AL1899" s="146"/>
      <c r="AM1899" s="146"/>
      <c r="AN1899" s="146"/>
      <c r="AO1899" s="146"/>
      <c r="AP1899" s="146"/>
      <c r="AQ1899" s="146"/>
      <c r="AR1899" s="146"/>
      <c r="AS1899" s="146"/>
      <c r="AT1899" s="146"/>
      <c r="AU1899" s="146"/>
      <c r="AV1899" s="146"/>
      <c r="AW1899" s="146"/>
      <c r="AX1899" s="146"/>
      <c r="AY1899" s="146"/>
      <c r="AZ1899" s="146"/>
      <c r="BA1899" s="146"/>
      <c r="BB1899" s="146"/>
      <c r="BC1899" s="146"/>
      <c r="BD1899" s="146"/>
      <c r="BE1899" s="146"/>
      <c r="BF1899" s="146"/>
      <c r="BG1899" s="146"/>
      <c r="BH1899" s="146"/>
      <c r="BI1899" s="146"/>
      <c r="BJ1899" s="146"/>
      <c r="BK1899" s="146"/>
      <c r="BL1899" s="146"/>
      <c r="BM1899" s="146"/>
      <c r="BN1899" s="146"/>
      <c r="BO1899" s="146"/>
      <c r="BP1899" s="146"/>
      <c r="BQ1899" s="146"/>
      <c r="BR1899" s="146"/>
      <c r="BS1899" s="146"/>
      <c r="BT1899" s="146"/>
      <c r="BU1899" s="146"/>
      <c r="BV1899" s="146"/>
      <c r="BW1899" s="146"/>
      <c r="BX1899" s="146"/>
      <c r="BY1899" s="146"/>
      <c r="BZ1899" s="146"/>
      <c r="CA1899" s="146"/>
      <c r="CB1899" s="146"/>
      <c r="CC1899" s="146"/>
      <c r="CD1899" s="146"/>
      <c r="CE1899" s="146"/>
      <c r="CF1899" s="146"/>
      <c r="CG1899" s="146"/>
      <c r="CH1899" s="146"/>
      <c r="CI1899" s="146"/>
      <c r="CJ1899" s="146"/>
      <c r="CK1899" s="146"/>
      <c r="CL1899" s="146"/>
      <c r="CM1899" s="146"/>
      <c r="CN1899" s="146"/>
      <c r="CO1899" s="146"/>
      <c r="CP1899" s="146"/>
      <c r="CQ1899" s="146"/>
      <c r="CR1899" s="146"/>
      <c r="CS1899" s="146"/>
      <c r="CT1899" s="146"/>
      <c r="CU1899" s="146"/>
      <c r="CV1899" s="146"/>
      <c r="CW1899" s="146"/>
      <c r="CX1899" s="146"/>
      <c r="CY1899" s="146"/>
      <c r="CZ1899" s="146"/>
      <c r="DA1899" s="146"/>
      <c r="DB1899" s="146"/>
      <c r="DC1899" s="146"/>
      <c r="DD1899" s="146"/>
      <c r="DE1899" s="146"/>
      <c r="DF1899" s="146"/>
      <c r="DG1899" s="146"/>
      <c r="DH1899" s="146"/>
      <c r="DI1899" s="146"/>
      <c r="DJ1899" s="146"/>
    </row>
    <row r="1900" spans="1:114" s="147" customFormat="1" ht="49.5" customHeight="1">
      <c r="A1900" s="4">
        <v>12</v>
      </c>
      <c r="B1900" s="81"/>
      <c r="C1900" s="81" t="s">
        <v>4323</v>
      </c>
      <c r="D1900" s="18" t="s">
        <v>4324</v>
      </c>
      <c r="E1900" s="18" t="s">
        <v>4325</v>
      </c>
      <c r="F1900" s="18" t="s">
        <v>4326</v>
      </c>
      <c r="G1900" s="18" t="s">
        <v>4327</v>
      </c>
      <c r="H1900" s="150">
        <v>625</v>
      </c>
      <c r="I1900" s="4"/>
      <c r="J1900" s="4"/>
      <c r="K1900" s="335">
        <v>42258</v>
      </c>
      <c r="L1900" s="31" t="s">
        <v>4328</v>
      </c>
      <c r="M1900" s="18" t="s">
        <v>4263</v>
      </c>
      <c r="N1900" s="146"/>
      <c r="O1900" s="146"/>
      <c r="P1900" s="146"/>
      <c r="Q1900" s="146"/>
      <c r="R1900" s="146"/>
      <c r="S1900" s="146"/>
      <c r="T1900" s="146"/>
      <c r="U1900" s="146"/>
      <c r="V1900" s="146"/>
      <c r="W1900" s="146"/>
      <c r="X1900" s="146"/>
      <c r="Y1900" s="146"/>
      <c r="Z1900" s="146"/>
      <c r="AA1900" s="146"/>
      <c r="AB1900" s="146"/>
      <c r="AC1900" s="146"/>
      <c r="AD1900" s="146"/>
      <c r="AE1900" s="146"/>
      <c r="AF1900" s="146"/>
      <c r="AG1900" s="146"/>
      <c r="AH1900" s="146"/>
      <c r="AI1900" s="146"/>
      <c r="AJ1900" s="146"/>
      <c r="AK1900" s="146"/>
      <c r="AL1900" s="146"/>
      <c r="AM1900" s="146"/>
      <c r="AN1900" s="146"/>
      <c r="AO1900" s="146"/>
      <c r="AP1900" s="146"/>
      <c r="AQ1900" s="146"/>
      <c r="AR1900" s="146"/>
      <c r="AS1900" s="146"/>
      <c r="AT1900" s="146"/>
      <c r="AU1900" s="146"/>
      <c r="AV1900" s="146"/>
      <c r="AW1900" s="146"/>
      <c r="AX1900" s="146"/>
      <c r="AY1900" s="146"/>
      <c r="AZ1900" s="146"/>
      <c r="BA1900" s="146"/>
      <c r="BB1900" s="146"/>
      <c r="BC1900" s="146"/>
      <c r="BD1900" s="146"/>
      <c r="BE1900" s="146"/>
      <c r="BF1900" s="146"/>
      <c r="BG1900" s="146"/>
      <c r="BH1900" s="146"/>
      <c r="BI1900" s="146"/>
      <c r="BJ1900" s="146"/>
      <c r="BK1900" s="146"/>
      <c r="BL1900" s="146"/>
      <c r="BM1900" s="146"/>
      <c r="BN1900" s="146"/>
      <c r="BO1900" s="146"/>
      <c r="BP1900" s="146"/>
      <c r="BQ1900" s="146"/>
      <c r="BR1900" s="146"/>
      <c r="BS1900" s="146"/>
      <c r="BT1900" s="146"/>
      <c r="BU1900" s="146"/>
      <c r="BV1900" s="146"/>
      <c r="BW1900" s="146"/>
      <c r="BX1900" s="146"/>
      <c r="BY1900" s="146"/>
      <c r="BZ1900" s="146"/>
      <c r="CA1900" s="146"/>
      <c r="CB1900" s="146"/>
      <c r="CC1900" s="146"/>
      <c r="CD1900" s="146"/>
      <c r="CE1900" s="146"/>
      <c r="CF1900" s="146"/>
      <c r="CG1900" s="146"/>
      <c r="CH1900" s="146"/>
      <c r="CI1900" s="146"/>
      <c r="CJ1900" s="146"/>
      <c r="CK1900" s="146"/>
      <c r="CL1900" s="146"/>
      <c r="CM1900" s="146"/>
      <c r="CN1900" s="146"/>
      <c r="CO1900" s="146"/>
      <c r="CP1900" s="146"/>
      <c r="CQ1900" s="146"/>
      <c r="CR1900" s="146"/>
      <c r="CS1900" s="146"/>
      <c r="CT1900" s="146"/>
      <c r="CU1900" s="146"/>
      <c r="CV1900" s="146"/>
      <c r="CW1900" s="146"/>
      <c r="CX1900" s="146"/>
      <c r="CY1900" s="146"/>
      <c r="CZ1900" s="146"/>
      <c r="DA1900" s="146"/>
      <c r="DB1900" s="146"/>
      <c r="DC1900" s="146"/>
      <c r="DD1900" s="146"/>
      <c r="DE1900" s="146"/>
      <c r="DF1900" s="146"/>
      <c r="DG1900" s="146"/>
      <c r="DH1900" s="146"/>
      <c r="DI1900" s="146"/>
      <c r="DJ1900" s="146"/>
    </row>
    <row r="1901" spans="1:114" s="147" customFormat="1" ht="57.75" customHeight="1">
      <c r="A1901" s="4">
        <v>13</v>
      </c>
      <c r="B1901" s="81"/>
      <c r="C1901" s="81" t="s">
        <v>4329</v>
      </c>
      <c r="D1901" s="18" t="s">
        <v>4330</v>
      </c>
      <c r="E1901" s="18" t="s">
        <v>4331</v>
      </c>
      <c r="F1901" s="18" t="s">
        <v>4332</v>
      </c>
      <c r="G1901" s="18" t="s">
        <v>4300</v>
      </c>
      <c r="H1901" s="150">
        <v>200</v>
      </c>
      <c r="I1901" s="4"/>
      <c r="J1901" s="4"/>
      <c r="K1901" s="335">
        <v>42319</v>
      </c>
      <c r="L1901" s="31" t="s">
        <v>4333</v>
      </c>
      <c r="M1901" s="18" t="s">
        <v>4263</v>
      </c>
      <c r="N1901" s="146"/>
      <c r="O1901" s="146"/>
      <c r="P1901" s="146"/>
      <c r="Q1901" s="146"/>
      <c r="R1901" s="146"/>
      <c r="S1901" s="146"/>
      <c r="T1901" s="146"/>
      <c r="U1901" s="146"/>
      <c r="V1901" s="146"/>
      <c r="W1901" s="146"/>
      <c r="X1901" s="146"/>
      <c r="Y1901" s="146"/>
      <c r="Z1901" s="146"/>
      <c r="AA1901" s="146"/>
      <c r="AB1901" s="146"/>
      <c r="AC1901" s="146"/>
      <c r="AD1901" s="146"/>
      <c r="AE1901" s="146"/>
      <c r="AF1901" s="146"/>
      <c r="AG1901" s="146"/>
      <c r="AH1901" s="146"/>
      <c r="AI1901" s="146"/>
      <c r="AJ1901" s="146"/>
      <c r="AK1901" s="146"/>
      <c r="AL1901" s="146"/>
      <c r="AM1901" s="146"/>
      <c r="AN1901" s="146"/>
      <c r="AO1901" s="146"/>
      <c r="AP1901" s="146"/>
      <c r="AQ1901" s="146"/>
      <c r="AR1901" s="146"/>
      <c r="AS1901" s="146"/>
      <c r="AT1901" s="146"/>
      <c r="AU1901" s="146"/>
      <c r="AV1901" s="146"/>
      <c r="AW1901" s="146"/>
      <c r="AX1901" s="146"/>
      <c r="AY1901" s="146"/>
      <c r="AZ1901" s="146"/>
      <c r="BA1901" s="146"/>
      <c r="BB1901" s="146"/>
      <c r="BC1901" s="146"/>
      <c r="BD1901" s="146"/>
      <c r="BE1901" s="146"/>
      <c r="BF1901" s="146"/>
      <c r="BG1901" s="146"/>
      <c r="BH1901" s="146"/>
      <c r="BI1901" s="146"/>
      <c r="BJ1901" s="146"/>
      <c r="BK1901" s="146"/>
      <c r="BL1901" s="146"/>
      <c r="BM1901" s="146"/>
      <c r="BN1901" s="146"/>
      <c r="BO1901" s="146"/>
      <c r="BP1901" s="146"/>
      <c r="BQ1901" s="146"/>
      <c r="BR1901" s="146"/>
      <c r="BS1901" s="146"/>
      <c r="BT1901" s="146"/>
      <c r="BU1901" s="146"/>
      <c r="BV1901" s="146"/>
      <c r="BW1901" s="146"/>
      <c r="BX1901" s="146"/>
      <c r="BY1901" s="146"/>
      <c r="BZ1901" s="146"/>
      <c r="CA1901" s="146"/>
      <c r="CB1901" s="146"/>
      <c r="CC1901" s="146"/>
      <c r="CD1901" s="146"/>
      <c r="CE1901" s="146"/>
      <c r="CF1901" s="146"/>
      <c r="CG1901" s="146"/>
      <c r="CH1901" s="146"/>
      <c r="CI1901" s="146"/>
      <c r="CJ1901" s="146"/>
      <c r="CK1901" s="146"/>
      <c r="CL1901" s="146"/>
      <c r="CM1901" s="146"/>
      <c r="CN1901" s="146"/>
      <c r="CO1901" s="146"/>
      <c r="CP1901" s="146"/>
      <c r="CQ1901" s="146"/>
      <c r="CR1901" s="146"/>
      <c r="CS1901" s="146"/>
      <c r="CT1901" s="146"/>
      <c r="CU1901" s="146"/>
      <c r="CV1901" s="146"/>
      <c r="CW1901" s="146"/>
      <c r="CX1901" s="146"/>
      <c r="CY1901" s="146"/>
      <c r="CZ1901" s="146"/>
      <c r="DA1901" s="146"/>
      <c r="DB1901" s="146"/>
      <c r="DC1901" s="146"/>
      <c r="DD1901" s="146"/>
      <c r="DE1901" s="146"/>
      <c r="DF1901" s="146"/>
      <c r="DG1901" s="146"/>
      <c r="DH1901" s="146"/>
      <c r="DI1901" s="146"/>
      <c r="DJ1901" s="146"/>
    </row>
    <row r="1902" spans="1:114" ht="49.5" customHeight="1">
      <c r="A1902" s="4">
        <v>14</v>
      </c>
      <c r="B1902" s="81"/>
      <c r="C1902" s="81" t="s">
        <v>4334</v>
      </c>
      <c r="D1902" s="18" t="s">
        <v>4335</v>
      </c>
      <c r="E1902" s="18" t="s">
        <v>4336</v>
      </c>
      <c r="F1902" s="18" t="s">
        <v>4337</v>
      </c>
      <c r="G1902" s="18" t="s">
        <v>4281</v>
      </c>
      <c r="H1902" s="150">
        <v>5400</v>
      </c>
      <c r="I1902" s="4"/>
      <c r="J1902" s="4"/>
      <c r="K1902" s="335">
        <v>42288</v>
      </c>
      <c r="L1902" s="31" t="s">
        <v>4338</v>
      </c>
      <c r="M1902" s="18" t="s">
        <v>4263</v>
      </c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S1902" s="3"/>
      <c r="BT1902" s="3"/>
      <c r="BU1902" s="3"/>
      <c r="BV1902" s="3"/>
      <c r="BW1902" s="3"/>
      <c r="BX1902" s="3"/>
      <c r="BY1902" s="3"/>
      <c r="BZ1902" s="3"/>
      <c r="CA1902" s="3"/>
      <c r="CB1902" s="3"/>
      <c r="CC1902" s="3"/>
      <c r="CD1902" s="3"/>
      <c r="CE1902" s="3"/>
      <c r="CF1902" s="3"/>
      <c r="CG1902" s="3"/>
      <c r="CH1902" s="3"/>
      <c r="CI1902" s="3"/>
      <c r="CJ1902" s="3"/>
      <c r="CK1902" s="3"/>
      <c r="CL1902" s="3"/>
      <c r="CM1902" s="3"/>
      <c r="CN1902" s="3"/>
      <c r="CO1902" s="3"/>
      <c r="CP1902" s="3"/>
      <c r="CQ1902" s="3"/>
      <c r="CR1902" s="3"/>
      <c r="CS1902" s="3"/>
      <c r="CT1902" s="3"/>
      <c r="CU1902" s="3"/>
      <c r="CV1902" s="3"/>
      <c r="CW1902" s="3"/>
      <c r="CX1902" s="3"/>
      <c r="CY1902" s="3"/>
      <c r="CZ1902" s="3"/>
      <c r="DA1902" s="3"/>
      <c r="DB1902" s="3"/>
      <c r="DC1902" s="3"/>
      <c r="DD1902" s="3"/>
      <c r="DE1902" s="3"/>
      <c r="DF1902" s="3"/>
      <c r="DG1902" s="3"/>
      <c r="DH1902" s="3"/>
      <c r="DI1902" s="3"/>
      <c r="DJ1902" s="3"/>
    </row>
    <row r="1903" spans="1:114" ht="49.5" customHeight="1">
      <c r="A1903" s="4">
        <v>15</v>
      </c>
      <c r="B1903" s="81"/>
      <c r="C1903" s="81" t="s">
        <v>4339</v>
      </c>
      <c r="D1903" s="18" t="s">
        <v>4340</v>
      </c>
      <c r="E1903" s="18" t="s">
        <v>4341</v>
      </c>
      <c r="F1903" s="18" t="s">
        <v>4342</v>
      </c>
      <c r="G1903" s="18" t="s">
        <v>4281</v>
      </c>
      <c r="H1903" s="150">
        <v>16898</v>
      </c>
      <c r="I1903" s="4"/>
      <c r="J1903" s="4"/>
      <c r="K1903" s="335">
        <v>42319</v>
      </c>
      <c r="L1903" s="31" t="s">
        <v>4343</v>
      </c>
      <c r="M1903" s="18" t="s">
        <v>4263</v>
      </c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S1903" s="3"/>
      <c r="BT1903" s="3"/>
      <c r="BU1903" s="3"/>
      <c r="BV1903" s="3"/>
      <c r="BW1903" s="3"/>
      <c r="BX1903" s="3"/>
      <c r="BY1903" s="3"/>
      <c r="BZ1903" s="3"/>
      <c r="CA1903" s="3"/>
      <c r="CB1903" s="3"/>
      <c r="CC1903" s="3"/>
      <c r="CD1903" s="3"/>
      <c r="CE1903" s="3"/>
      <c r="CF1903" s="3"/>
      <c r="CG1903" s="3"/>
      <c r="CH1903" s="3"/>
      <c r="CI1903" s="3"/>
      <c r="CJ1903" s="3"/>
      <c r="CK1903" s="3"/>
      <c r="CL1903" s="3"/>
      <c r="CM1903" s="3"/>
      <c r="CN1903" s="3"/>
      <c r="CO1903" s="3"/>
      <c r="CP1903" s="3"/>
      <c r="CQ1903" s="3"/>
      <c r="CR1903" s="3"/>
      <c r="CS1903" s="3"/>
      <c r="CT1903" s="3"/>
      <c r="CU1903" s="3"/>
      <c r="CV1903" s="3"/>
      <c r="CW1903" s="3"/>
      <c r="CX1903" s="3"/>
      <c r="CY1903" s="3"/>
      <c r="CZ1903" s="3"/>
      <c r="DA1903" s="3"/>
      <c r="DB1903" s="3"/>
      <c r="DC1903" s="3"/>
      <c r="DD1903" s="3"/>
      <c r="DE1903" s="3"/>
      <c r="DF1903" s="3"/>
      <c r="DG1903" s="3"/>
      <c r="DH1903" s="3"/>
      <c r="DI1903" s="3"/>
      <c r="DJ1903" s="3"/>
    </row>
    <row r="1904" spans="1:114" ht="49.5" customHeight="1">
      <c r="A1904" s="4">
        <v>16</v>
      </c>
      <c r="B1904" s="81"/>
      <c r="C1904" s="81" t="s">
        <v>4344</v>
      </c>
      <c r="D1904" s="18" t="s">
        <v>4345</v>
      </c>
      <c r="E1904" s="18" t="s">
        <v>4346</v>
      </c>
      <c r="F1904" s="18" t="s">
        <v>4347</v>
      </c>
      <c r="G1904" s="18" t="s">
        <v>3061</v>
      </c>
      <c r="H1904" s="150">
        <v>13850</v>
      </c>
      <c r="I1904" s="4"/>
      <c r="J1904" s="4"/>
      <c r="K1904" s="335">
        <v>42319</v>
      </c>
      <c r="L1904" s="18" t="s">
        <v>4348</v>
      </c>
      <c r="M1904" s="18" t="s">
        <v>4270</v>
      </c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S1904" s="3"/>
      <c r="BT1904" s="3"/>
      <c r="BU1904" s="3"/>
      <c r="BV1904" s="3"/>
      <c r="BW1904" s="3"/>
      <c r="BX1904" s="3"/>
      <c r="BY1904" s="3"/>
      <c r="BZ1904" s="3"/>
      <c r="CA1904" s="3"/>
      <c r="CB1904" s="3"/>
      <c r="CC1904" s="3"/>
      <c r="CD1904" s="3"/>
      <c r="CE1904" s="3"/>
      <c r="CF1904" s="3"/>
      <c r="CG1904" s="3"/>
      <c r="CH1904" s="3"/>
      <c r="CI1904" s="3"/>
      <c r="CJ1904" s="3"/>
      <c r="CK1904" s="3"/>
      <c r="CL1904" s="3"/>
      <c r="CM1904" s="3"/>
      <c r="CN1904" s="3"/>
      <c r="CO1904" s="3"/>
      <c r="CP1904" s="3"/>
      <c r="CQ1904" s="3"/>
      <c r="CR1904" s="3"/>
      <c r="CS1904" s="3"/>
      <c r="CT1904" s="3"/>
      <c r="CU1904" s="3"/>
      <c r="CV1904" s="3"/>
      <c r="CW1904" s="3"/>
      <c r="CX1904" s="3"/>
      <c r="CY1904" s="3"/>
      <c r="CZ1904" s="3"/>
      <c r="DA1904" s="3"/>
      <c r="DB1904" s="3"/>
      <c r="DC1904" s="3"/>
      <c r="DD1904" s="3"/>
      <c r="DE1904" s="3"/>
      <c r="DF1904" s="3"/>
      <c r="DG1904" s="3"/>
      <c r="DH1904" s="3"/>
      <c r="DI1904" s="3"/>
      <c r="DJ1904" s="3"/>
    </row>
    <row r="1905" spans="1:114" ht="49.5" customHeight="1">
      <c r="A1905" s="4">
        <v>17</v>
      </c>
      <c r="B1905" s="148"/>
      <c r="C1905" s="148" t="s">
        <v>4349</v>
      </c>
      <c r="D1905" s="31" t="s">
        <v>4350</v>
      </c>
      <c r="E1905" s="31" t="s">
        <v>4351</v>
      </c>
      <c r="F1905" s="31" t="s">
        <v>4352</v>
      </c>
      <c r="G1905" s="31" t="s">
        <v>4353</v>
      </c>
      <c r="H1905" s="150">
        <v>2220</v>
      </c>
      <c r="I1905" s="4"/>
      <c r="J1905" s="4"/>
      <c r="K1905" s="335">
        <v>42288</v>
      </c>
      <c r="L1905" s="18" t="s">
        <v>4354</v>
      </c>
      <c r="M1905" s="18" t="s">
        <v>4270</v>
      </c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S1905" s="3"/>
      <c r="BT1905" s="3"/>
      <c r="BU1905" s="3"/>
      <c r="BV1905" s="3"/>
      <c r="BW1905" s="3"/>
      <c r="BX1905" s="3"/>
      <c r="BY1905" s="3"/>
      <c r="BZ1905" s="3"/>
      <c r="CA1905" s="3"/>
      <c r="CB1905" s="3"/>
      <c r="CC1905" s="3"/>
      <c r="CD1905" s="3"/>
      <c r="CE1905" s="3"/>
      <c r="CF1905" s="3"/>
      <c r="CG1905" s="3"/>
      <c r="CH1905" s="3"/>
      <c r="CI1905" s="3"/>
      <c r="CJ1905" s="3"/>
      <c r="CK1905" s="3"/>
      <c r="CL1905" s="3"/>
      <c r="CM1905" s="3"/>
      <c r="CN1905" s="3"/>
      <c r="CO1905" s="3"/>
      <c r="CP1905" s="3"/>
      <c r="CQ1905" s="3"/>
      <c r="CR1905" s="3"/>
      <c r="CS1905" s="3"/>
      <c r="CT1905" s="3"/>
      <c r="CU1905" s="3"/>
      <c r="CV1905" s="3"/>
      <c r="CW1905" s="3"/>
      <c r="CX1905" s="3"/>
      <c r="CY1905" s="3"/>
      <c r="CZ1905" s="3"/>
      <c r="DA1905" s="3"/>
      <c r="DB1905" s="3"/>
      <c r="DC1905" s="3"/>
      <c r="DD1905" s="3"/>
      <c r="DE1905" s="3"/>
      <c r="DF1905" s="3"/>
      <c r="DG1905" s="3"/>
      <c r="DH1905" s="3"/>
      <c r="DI1905" s="3"/>
      <c r="DJ1905" s="3"/>
    </row>
    <row r="1906" spans="1:114" ht="49.5" customHeight="1">
      <c r="A1906" s="4">
        <v>18</v>
      </c>
      <c r="B1906" s="148"/>
      <c r="C1906" s="148" t="s">
        <v>4355</v>
      </c>
      <c r="D1906" s="31" t="s">
        <v>4356</v>
      </c>
      <c r="E1906" s="31" t="s">
        <v>4357</v>
      </c>
      <c r="F1906" s="31" t="s">
        <v>4358</v>
      </c>
      <c r="G1906" s="31" t="s">
        <v>4359</v>
      </c>
      <c r="H1906" s="150">
        <v>5000</v>
      </c>
      <c r="I1906" s="4"/>
      <c r="J1906" s="4"/>
      <c r="K1906" s="335">
        <v>42288</v>
      </c>
      <c r="L1906" s="18" t="s">
        <v>4360</v>
      </c>
      <c r="M1906" s="18" t="s">
        <v>4270</v>
      </c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S1906" s="3"/>
      <c r="BT1906" s="3"/>
      <c r="BU1906" s="3"/>
      <c r="BV1906" s="3"/>
      <c r="BW1906" s="3"/>
      <c r="BX1906" s="3"/>
      <c r="BY1906" s="3"/>
      <c r="BZ1906" s="3"/>
      <c r="CA1906" s="3"/>
      <c r="CB1906" s="3"/>
      <c r="CC1906" s="3"/>
      <c r="CD1906" s="3"/>
      <c r="CE1906" s="3"/>
      <c r="CF1906" s="3"/>
      <c r="CG1906" s="3"/>
      <c r="CH1906" s="3"/>
      <c r="CI1906" s="3"/>
      <c r="CJ1906" s="3"/>
      <c r="CK1906" s="3"/>
      <c r="CL1906" s="3"/>
      <c r="CM1906" s="3"/>
      <c r="CN1906" s="3"/>
      <c r="CO1906" s="3"/>
      <c r="CP1906" s="3"/>
      <c r="CQ1906" s="3"/>
      <c r="CR1906" s="3"/>
      <c r="CS1906" s="3"/>
      <c r="CT1906" s="3"/>
      <c r="CU1906" s="3"/>
      <c r="CV1906" s="3"/>
      <c r="CW1906" s="3"/>
      <c r="CX1906" s="3"/>
      <c r="CY1906" s="3"/>
      <c r="CZ1906" s="3"/>
      <c r="DA1906" s="3"/>
      <c r="DB1906" s="3"/>
      <c r="DC1906" s="3"/>
      <c r="DD1906" s="3"/>
      <c r="DE1906" s="3"/>
      <c r="DF1906" s="3"/>
      <c r="DG1906" s="3"/>
      <c r="DH1906" s="3"/>
      <c r="DI1906" s="3"/>
      <c r="DJ1906" s="3"/>
    </row>
    <row r="1907" spans="1:114" ht="49.5" customHeight="1">
      <c r="A1907" s="4">
        <v>19</v>
      </c>
      <c r="B1907" s="148"/>
      <c r="C1907" s="148" t="s">
        <v>4361</v>
      </c>
      <c r="D1907" s="31" t="s">
        <v>4362</v>
      </c>
      <c r="E1907" s="31" t="s">
        <v>4363</v>
      </c>
      <c r="F1907" s="31" t="s">
        <v>4364</v>
      </c>
      <c r="G1907" s="31" t="s">
        <v>2690</v>
      </c>
      <c r="H1907" s="150">
        <v>8000</v>
      </c>
      <c r="I1907" s="4"/>
      <c r="J1907" s="4"/>
      <c r="K1907" s="335">
        <v>42288</v>
      </c>
      <c r="L1907" s="18" t="s">
        <v>4365</v>
      </c>
      <c r="M1907" s="18" t="s">
        <v>4270</v>
      </c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S1907" s="3"/>
      <c r="BT1907" s="3"/>
      <c r="BU1907" s="3"/>
      <c r="BV1907" s="3"/>
      <c r="BW1907" s="3"/>
      <c r="BX1907" s="3"/>
      <c r="BY1907" s="3"/>
      <c r="BZ1907" s="3"/>
      <c r="CA1907" s="3"/>
      <c r="CB1907" s="3"/>
      <c r="CC1907" s="3"/>
      <c r="CD1907" s="3"/>
      <c r="CE1907" s="3"/>
      <c r="CF1907" s="3"/>
      <c r="CG1907" s="3"/>
      <c r="CH1907" s="3"/>
      <c r="CI1907" s="3"/>
      <c r="CJ1907" s="3"/>
      <c r="CK1907" s="3"/>
      <c r="CL1907" s="3"/>
      <c r="CM1907" s="3"/>
      <c r="CN1907" s="3"/>
      <c r="CO1907" s="3"/>
      <c r="CP1907" s="3"/>
      <c r="CQ1907" s="3"/>
      <c r="CR1907" s="3"/>
      <c r="CS1907" s="3"/>
      <c r="CT1907" s="3"/>
      <c r="CU1907" s="3"/>
      <c r="CV1907" s="3"/>
      <c r="CW1907" s="3"/>
      <c r="CX1907" s="3"/>
      <c r="CY1907" s="3"/>
      <c r="CZ1907" s="3"/>
      <c r="DA1907" s="3"/>
      <c r="DB1907" s="3"/>
      <c r="DC1907" s="3"/>
      <c r="DD1907" s="3"/>
      <c r="DE1907" s="3"/>
      <c r="DF1907" s="3"/>
      <c r="DG1907" s="3"/>
      <c r="DH1907" s="3"/>
      <c r="DI1907" s="3"/>
      <c r="DJ1907" s="3"/>
    </row>
    <row r="1908" spans="1:114" ht="49.5" customHeight="1">
      <c r="A1908" s="4">
        <v>20</v>
      </c>
      <c r="B1908" s="81"/>
      <c r="C1908" s="81" t="s">
        <v>4366</v>
      </c>
      <c r="D1908" s="31" t="s">
        <v>4367</v>
      </c>
      <c r="E1908" s="18" t="s">
        <v>4368</v>
      </c>
      <c r="F1908" s="31" t="s">
        <v>4369</v>
      </c>
      <c r="G1908" s="31" t="s">
        <v>2690</v>
      </c>
      <c r="H1908" s="150">
        <v>9000</v>
      </c>
      <c r="I1908" s="4"/>
      <c r="J1908" s="4"/>
      <c r="K1908" s="335">
        <v>42288</v>
      </c>
      <c r="L1908" s="18" t="s">
        <v>4370</v>
      </c>
      <c r="M1908" s="18" t="s">
        <v>4270</v>
      </c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S1908" s="3"/>
      <c r="BT1908" s="3"/>
      <c r="BU1908" s="3"/>
      <c r="BV1908" s="3"/>
      <c r="BW1908" s="3"/>
      <c r="BX1908" s="3"/>
      <c r="BY1908" s="3"/>
      <c r="BZ1908" s="3"/>
      <c r="CA1908" s="3"/>
      <c r="CB1908" s="3"/>
      <c r="CC1908" s="3"/>
      <c r="CD1908" s="3"/>
      <c r="CE1908" s="3"/>
      <c r="CF1908" s="3"/>
      <c r="CG1908" s="3"/>
      <c r="CH1908" s="3"/>
      <c r="CI1908" s="3"/>
      <c r="CJ1908" s="3"/>
      <c r="CK1908" s="3"/>
      <c r="CL1908" s="3"/>
      <c r="CM1908" s="3"/>
      <c r="CN1908" s="3"/>
      <c r="CO1908" s="3"/>
      <c r="CP1908" s="3"/>
      <c r="CQ1908" s="3"/>
      <c r="CR1908" s="3"/>
      <c r="CS1908" s="3"/>
      <c r="CT1908" s="3"/>
      <c r="CU1908" s="3"/>
      <c r="CV1908" s="3"/>
      <c r="CW1908" s="3"/>
      <c r="CX1908" s="3"/>
      <c r="CY1908" s="3"/>
      <c r="CZ1908" s="3"/>
      <c r="DA1908" s="3"/>
      <c r="DB1908" s="3"/>
      <c r="DC1908" s="3"/>
      <c r="DD1908" s="3"/>
      <c r="DE1908" s="3"/>
      <c r="DF1908" s="3"/>
      <c r="DG1908" s="3"/>
      <c r="DH1908" s="3"/>
      <c r="DI1908" s="3"/>
      <c r="DJ1908" s="3"/>
    </row>
    <row r="1909" spans="1:114" ht="49.5" customHeight="1">
      <c r="A1909" s="4">
        <v>21</v>
      </c>
      <c r="B1909" s="81"/>
      <c r="C1909" s="81" t="s">
        <v>4371</v>
      </c>
      <c r="D1909" s="31" t="s">
        <v>4372</v>
      </c>
      <c r="E1909" s="18" t="s">
        <v>4373</v>
      </c>
      <c r="F1909" s="31" t="s">
        <v>4374</v>
      </c>
      <c r="G1909" s="31" t="s">
        <v>4375</v>
      </c>
      <c r="H1909" s="150">
        <v>2600</v>
      </c>
      <c r="I1909" s="4"/>
      <c r="J1909" s="4"/>
      <c r="K1909" s="335">
        <v>42288</v>
      </c>
      <c r="L1909" s="18" t="s">
        <v>4376</v>
      </c>
      <c r="M1909" s="18" t="s">
        <v>4270</v>
      </c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S1909" s="3"/>
      <c r="BT1909" s="3"/>
      <c r="BU1909" s="3"/>
      <c r="BV1909" s="3"/>
      <c r="BW1909" s="3"/>
      <c r="BX1909" s="3"/>
      <c r="BY1909" s="3"/>
      <c r="BZ1909" s="3"/>
      <c r="CA1909" s="3"/>
      <c r="CB1909" s="3"/>
      <c r="CC1909" s="3"/>
      <c r="CD1909" s="3"/>
      <c r="CE1909" s="3"/>
      <c r="CF1909" s="3"/>
      <c r="CG1909" s="3"/>
      <c r="CH1909" s="3"/>
      <c r="CI1909" s="3"/>
      <c r="CJ1909" s="3"/>
      <c r="CK1909" s="3"/>
      <c r="CL1909" s="3"/>
      <c r="CM1909" s="3"/>
      <c r="CN1909" s="3"/>
      <c r="CO1909" s="3"/>
      <c r="CP1909" s="3"/>
      <c r="CQ1909" s="3"/>
      <c r="CR1909" s="3"/>
      <c r="CS1909" s="3"/>
      <c r="CT1909" s="3"/>
      <c r="CU1909" s="3"/>
      <c r="CV1909" s="3"/>
      <c r="CW1909" s="3"/>
      <c r="CX1909" s="3"/>
      <c r="CY1909" s="3"/>
      <c r="CZ1909" s="3"/>
      <c r="DA1909" s="3"/>
      <c r="DB1909" s="3"/>
      <c r="DC1909" s="3"/>
      <c r="DD1909" s="3"/>
      <c r="DE1909" s="3"/>
      <c r="DF1909" s="3"/>
      <c r="DG1909" s="3"/>
      <c r="DH1909" s="3"/>
      <c r="DI1909" s="3"/>
      <c r="DJ1909" s="3"/>
    </row>
    <row r="1910" spans="1:114" ht="51.75" customHeight="1">
      <c r="A1910" s="4">
        <v>22</v>
      </c>
      <c r="B1910" s="81"/>
      <c r="C1910" s="81" t="s">
        <v>4377</v>
      </c>
      <c r="D1910" s="18" t="s">
        <v>4378</v>
      </c>
      <c r="E1910" s="18" t="s">
        <v>4379</v>
      </c>
      <c r="F1910" s="31" t="s">
        <v>4380</v>
      </c>
      <c r="G1910" s="31" t="s">
        <v>3000</v>
      </c>
      <c r="H1910" s="150">
        <v>3050</v>
      </c>
      <c r="I1910" s="4"/>
      <c r="J1910" s="4"/>
      <c r="K1910" s="4" t="s">
        <v>4381</v>
      </c>
      <c r="L1910" s="18" t="s">
        <v>4382</v>
      </c>
      <c r="M1910" s="18" t="s">
        <v>4270</v>
      </c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S1910" s="3"/>
      <c r="BT1910" s="3"/>
      <c r="BU1910" s="3"/>
      <c r="BV1910" s="3"/>
      <c r="BW1910" s="3"/>
      <c r="BX1910" s="3"/>
      <c r="BY1910" s="3"/>
      <c r="BZ1910" s="3"/>
      <c r="CA1910" s="3"/>
      <c r="CB1910" s="3"/>
      <c r="CC1910" s="3"/>
      <c r="CD1910" s="3"/>
      <c r="CE1910" s="3"/>
      <c r="CF1910" s="3"/>
      <c r="CG1910" s="3"/>
      <c r="CH1910" s="3"/>
      <c r="CI1910" s="3"/>
      <c r="CJ1910" s="3"/>
      <c r="CK1910" s="3"/>
      <c r="CL1910" s="3"/>
      <c r="CM1910" s="3"/>
      <c r="CN1910" s="3"/>
      <c r="CO1910" s="3"/>
      <c r="CP1910" s="3"/>
      <c r="CQ1910" s="3"/>
      <c r="CR1910" s="3"/>
      <c r="CS1910" s="3"/>
      <c r="CT1910" s="3"/>
      <c r="CU1910" s="3"/>
      <c r="CV1910" s="3"/>
      <c r="CW1910" s="3"/>
      <c r="CX1910" s="3"/>
      <c r="CY1910" s="3"/>
      <c r="CZ1910" s="3"/>
      <c r="DA1910" s="3"/>
      <c r="DB1910" s="3"/>
      <c r="DC1910" s="3"/>
      <c r="DD1910" s="3"/>
      <c r="DE1910" s="3"/>
      <c r="DF1910" s="3"/>
      <c r="DG1910" s="3"/>
      <c r="DH1910" s="3"/>
      <c r="DI1910" s="3"/>
      <c r="DJ1910" s="3"/>
    </row>
    <row r="1911" spans="1:114" ht="49.5" customHeight="1">
      <c r="A1911" s="4">
        <v>23</v>
      </c>
      <c r="B1911" s="81"/>
      <c r="C1911" s="81" t="s">
        <v>4383</v>
      </c>
      <c r="D1911" s="18" t="s">
        <v>4378</v>
      </c>
      <c r="E1911" s="18" t="s">
        <v>4384</v>
      </c>
      <c r="F1911" s="31" t="s">
        <v>4385</v>
      </c>
      <c r="G1911" s="31" t="s">
        <v>4386</v>
      </c>
      <c r="H1911" s="150">
        <v>1020</v>
      </c>
      <c r="I1911" s="4"/>
      <c r="J1911" s="4"/>
      <c r="K1911" s="4" t="s">
        <v>4381</v>
      </c>
      <c r="L1911" s="18" t="s">
        <v>4387</v>
      </c>
      <c r="M1911" s="18" t="s">
        <v>4270</v>
      </c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S1911" s="3"/>
      <c r="BT1911" s="3"/>
      <c r="BU1911" s="3"/>
      <c r="BV1911" s="3"/>
      <c r="BW1911" s="3"/>
      <c r="BX1911" s="3"/>
      <c r="BY1911" s="3"/>
      <c r="BZ1911" s="3"/>
      <c r="CA1911" s="3"/>
      <c r="CB1911" s="3"/>
      <c r="CC1911" s="3"/>
      <c r="CD1911" s="3"/>
      <c r="CE1911" s="3"/>
      <c r="CF1911" s="3"/>
      <c r="CG1911" s="3"/>
      <c r="CH1911" s="3"/>
      <c r="CI1911" s="3"/>
      <c r="CJ1911" s="3"/>
      <c r="CK1911" s="3"/>
      <c r="CL1911" s="3"/>
      <c r="CM1911" s="3"/>
      <c r="CN1911" s="3"/>
      <c r="CO1911" s="3"/>
      <c r="CP1911" s="3"/>
      <c r="CQ1911" s="3"/>
      <c r="CR1911" s="3"/>
      <c r="CS1911" s="3"/>
      <c r="CT1911" s="3"/>
      <c r="CU1911" s="3"/>
      <c r="CV1911" s="3"/>
      <c r="CW1911" s="3"/>
      <c r="CX1911" s="3"/>
      <c r="CY1911" s="3"/>
      <c r="CZ1911" s="3"/>
      <c r="DA1911" s="3"/>
      <c r="DB1911" s="3"/>
      <c r="DC1911" s="3"/>
      <c r="DD1911" s="3"/>
      <c r="DE1911" s="3"/>
      <c r="DF1911" s="3"/>
      <c r="DG1911" s="3"/>
      <c r="DH1911" s="3"/>
      <c r="DI1911" s="3"/>
      <c r="DJ1911" s="3"/>
    </row>
    <row r="1912" spans="1:114" ht="49.5" customHeight="1">
      <c r="A1912" s="4">
        <v>24</v>
      </c>
      <c r="B1912" s="81"/>
      <c r="C1912" s="81" t="s">
        <v>4388</v>
      </c>
      <c r="D1912" s="18" t="s">
        <v>4378</v>
      </c>
      <c r="E1912" s="18" t="s">
        <v>4389</v>
      </c>
      <c r="F1912" s="31" t="s">
        <v>4390</v>
      </c>
      <c r="G1912" s="31" t="s">
        <v>4391</v>
      </c>
      <c r="H1912" s="150">
        <v>820</v>
      </c>
      <c r="I1912" s="4"/>
      <c r="J1912" s="4"/>
      <c r="K1912" s="4" t="s">
        <v>4381</v>
      </c>
      <c r="L1912" s="18" t="s">
        <v>4392</v>
      </c>
      <c r="M1912" s="18" t="s">
        <v>4270</v>
      </c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S1912" s="3"/>
      <c r="BT1912" s="3"/>
      <c r="BU1912" s="3"/>
      <c r="BV1912" s="3"/>
      <c r="BW1912" s="3"/>
      <c r="BX1912" s="3"/>
      <c r="BY1912" s="3"/>
      <c r="BZ1912" s="3"/>
      <c r="CA1912" s="3"/>
      <c r="CB1912" s="3"/>
      <c r="CC1912" s="3"/>
      <c r="CD1912" s="3"/>
      <c r="CE1912" s="3"/>
      <c r="CF1912" s="3"/>
      <c r="CG1912" s="3"/>
      <c r="CH1912" s="3"/>
      <c r="CI1912" s="3"/>
      <c r="CJ1912" s="3"/>
      <c r="CK1912" s="3"/>
      <c r="CL1912" s="3"/>
      <c r="CM1912" s="3"/>
      <c r="CN1912" s="3"/>
      <c r="CO1912" s="3"/>
      <c r="CP1912" s="3"/>
      <c r="CQ1912" s="3"/>
      <c r="CR1912" s="3"/>
      <c r="CS1912" s="3"/>
      <c r="CT1912" s="3"/>
      <c r="CU1912" s="3"/>
      <c r="CV1912" s="3"/>
      <c r="CW1912" s="3"/>
      <c r="CX1912" s="3"/>
      <c r="CY1912" s="3"/>
      <c r="CZ1912" s="3"/>
      <c r="DA1912" s="3"/>
      <c r="DB1912" s="3"/>
      <c r="DC1912" s="3"/>
      <c r="DD1912" s="3"/>
      <c r="DE1912" s="3"/>
      <c r="DF1912" s="3"/>
      <c r="DG1912" s="3"/>
      <c r="DH1912" s="3"/>
      <c r="DI1912" s="3"/>
      <c r="DJ1912" s="3"/>
    </row>
    <row r="1913" spans="1:114" ht="59.25" customHeight="1">
      <c r="A1913" s="4">
        <v>25</v>
      </c>
      <c r="B1913" s="81"/>
      <c r="C1913" s="81" t="s">
        <v>4388</v>
      </c>
      <c r="D1913" s="18" t="s">
        <v>4378</v>
      </c>
      <c r="E1913" s="18" t="s">
        <v>4393</v>
      </c>
      <c r="F1913" s="31" t="s">
        <v>4394</v>
      </c>
      <c r="G1913" s="31" t="s">
        <v>4395</v>
      </c>
      <c r="H1913" s="150">
        <v>5200</v>
      </c>
      <c r="I1913" s="4"/>
      <c r="J1913" s="4"/>
      <c r="K1913" s="4" t="s">
        <v>4381</v>
      </c>
      <c r="L1913" s="18" t="s">
        <v>4396</v>
      </c>
      <c r="M1913" s="18" t="s">
        <v>4270</v>
      </c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S1913" s="3"/>
      <c r="BT1913" s="3"/>
      <c r="BU1913" s="3"/>
      <c r="BV1913" s="3"/>
      <c r="BW1913" s="3"/>
      <c r="BX1913" s="3"/>
      <c r="BY1913" s="3"/>
      <c r="BZ1913" s="3"/>
      <c r="CA1913" s="3"/>
      <c r="CB1913" s="3"/>
      <c r="CC1913" s="3"/>
      <c r="CD1913" s="3"/>
      <c r="CE1913" s="3"/>
      <c r="CF1913" s="3"/>
      <c r="CG1913" s="3"/>
      <c r="CH1913" s="3"/>
      <c r="CI1913" s="3"/>
      <c r="CJ1913" s="3"/>
      <c r="CK1913" s="3"/>
      <c r="CL1913" s="3"/>
      <c r="CM1913" s="3"/>
      <c r="CN1913" s="3"/>
      <c r="CO1913" s="3"/>
      <c r="CP1913" s="3"/>
      <c r="CQ1913" s="3"/>
      <c r="CR1913" s="3"/>
      <c r="CS1913" s="3"/>
      <c r="CT1913" s="3"/>
      <c r="CU1913" s="3"/>
      <c r="CV1913" s="3"/>
      <c r="CW1913" s="3"/>
      <c r="CX1913" s="3"/>
      <c r="CY1913" s="3"/>
      <c r="CZ1913" s="3"/>
      <c r="DA1913" s="3"/>
      <c r="DB1913" s="3"/>
      <c r="DC1913" s="3"/>
      <c r="DD1913" s="3"/>
      <c r="DE1913" s="3"/>
      <c r="DF1913" s="3"/>
      <c r="DG1913" s="3"/>
      <c r="DH1913" s="3"/>
      <c r="DI1913" s="3"/>
      <c r="DJ1913" s="3"/>
    </row>
    <row r="1914" spans="1:114" ht="49.5" customHeight="1">
      <c r="A1914" s="4">
        <v>26</v>
      </c>
      <c r="B1914" s="81"/>
      <c r="C1914" s="81" t="s">
        <v>4397</v>
      </c>
      <c r="D1914" s="18" t="s">
        <v>4378</v>
      </c>
      <c r="E1914" s="18" t="s">
        <v>4398</v>
      </c>
      <c r="F1914" s="31" t="s">
        <v>4399</v>
      </c>
      <c r="G1914" s="31" t="s">
        <v>4300</v>
      </c>
      <c r="H1914" s="150">
        <v>200</v>
      </c>
      <c r="I1914" s="4"/>
      <c r="J1914" s="4"/>
      <c r="K1914" s="4" t="s">
        <v>4381</v>
      </c>
      <c r="L1914" s="18" t="s">
        <v>4400</v>
      </c>
      <c r="M1914" s="18" t="s">
        <v>4270</v>
      </c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S1914" s="3"/>
      <c r="BT1914" s="3"/>
      <c r="BU1914" s="3"/>
      <c r="BV1914" s="3"/>
      <c r="BW1914" s="3"/>
      <c r="BX1914" s="3"/>
      <c r="BY1914" s="3"/>
      <c r="BZ1914" s="3"/>
      <c r="CA1914" s="3"/>
      <c r="CB1914" s="3"/>
      <c r="CC1914" s="3"/>
      <c r="CD1914" s="3"/>
      <c r="CE1914" s="3"/>
      <c r="CF1914" s="3"/>
      <c r="CG1914" s="3"/>
      <c r="CH1914" s="3"/>
      <c r="CI1914" s="3"/>
      <c r="CJ1914" s="3"/>
      <c r="CK1914" s="3"/>
      <c r="CL1914" s="3"/>
      <c r="CM1914" s="3"/>
      <c r="CN1914" s="3"/>
      <c r="CO1914" s="3"/>
      <c r="CP1914" s="3"/>
      <c r="CQ1914" s="3"/>
      <c r="CR1914" s="3"/>
      <c r="CS1914" s="3"/>
      <c r="CT1914" s="3"/>
      <c r="CU1914" s="3"/>
      <c r="CV1914" s="3"/>
      <c r="CW1914" s="3"/>
      <c r="CX1914" s="3"/>
      <c r="CY1914" s="3"/>
      <c r="CZ1914" s="3"/>
      <c r="DA1914" s="3"/>
      <c r="DB1914" s="3"/>
      <c r="DC1914" s="3"/>
      <c r="DD1914" s="3"/>
      <c r="DE1914" s="3"/>
      <c r="DF1914" s="3"/>
      <c r="DG1914" s="3"/>
      <c r="DH1914" s="3"/>
      <c r="DI1914" s="3"/>
      <c r="DJ1914" s="3"/>
    </row>
    <row r="1915" spans="1:114" ht="49.5" customHeight="1">
      <c r="A1915" s="4">
        <v>27</v>
      </c>
      <c r="B1915" s="81"/>
      <c r="C1915" s="81" t="s">
        <v>4388</v>
      </c>
      <c r="D1915" s="18" t="s">
        <v>4378</v>
      </c>
      <c r="E1915" s="18" t="s">
        <v>4401</v>
      </c>
      <c r="F1915" s="31" t="s">
        <v>4402</v>
      </c>
      <c r="G1915" s="31" t="s">
        <v>4300</v>
      </c>
      <c r="H1915" s="150">
        <v>200</v>
      </c>
      <c r="I1915" s="4"/>
      <c r="J1915" s="4"/>
      <c r="K1915" s="4" t="s">
        <v>4381</v>
      </c>
      <c r="L1915" s="18" t="s">
        <v>4403</v>
      </c>
      <c r="M1915" s="18" t="s">
        <v>4270</v>
      </c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S1915" s="3"/>
      <c r="BT1915" s="3"/>
      <c r="BU1915" s="3"/>
      <c r="BV1915" s="3"/>
      <c r="BW1915" s="3"/>
      <c r="BX1915" s="3"/>
      <c r="BY1915" s="3"/>
      <c r="BZ1915" s="3"/>
      <c r="CA1915" s="3"/>
      <c r="CB1915" s="3"/>
      <c r="CC1915" s="3"/>
      <c r="CD1915" s="3"/>
      <c r="CE1915" s="3"/>
      <c r="CF1915" s="3"/>
      <c r="CG1915" s="3"/>
      <c r="CH1915" s="3"/>
      <c r="CI1915" s="3"/>
      <c r="CJ1915" s="3"/>
      <c r="CK1915" s="3"/>
      <c r="CL1915" s="3"/>
      <c r="CM1915" s="3"/>
      <c r="CN1915" s="3"/>
      <c r="CO1915" s="3"/>
      <c r="CP1915" s="3"/>
      <c r="CQ1915" s="3"/>
      <c r="CR1915" s="3"/>
      <c r="CS1915" s="3"/>
      <c r="CT1915" s="3"/>
      <c r="CU1915" s="3"/>
      <c r="CV1915" s="3"/>
      <c r="CW1915" s="3"/>
      <c r="CX1915" s="3"/>
      <c r="CY1915" s="3"/>
      <c r="CZ1915" s="3"/>
      <c r="DA1915" s="3"/>
      <c r="DB1915" s="3"/>
      <c r="DC1915" s="3"/>
      <c r="DD1915" s="3"/>
      <c r="DE1915" s="3"/>
      <c r="DF1915" s="3"/>
      <c r="DG1915" s="3"/>
      <c r="DH1915" s="3"/>
      <c r="DI1915" s="3"/>
      <c r="DJ1915" s="3"/>
    </row>
    <row r="1916" spans="1:114" ht="49.5" customHeight="1">
      <c r="A1916" s="4">
        <v>28</v>
      </c>
      <c r="B1916" s="81"/>
      <c r="C1916" s="81" t="s">
        <v>4404</v>
      </c>
      <c r="D1916" s="18" t="s">
        <v>4405</v>
      </c>
      <c r="E1916" s="18" t="s">
        <v>4406</v>
      </c>
      <c r="F1916" s="31" t="s">
        <v>4407</v>
      </c>
      <c r="G1916" s="31" t="s">
        <v>2690</v>
      </c>
      <c r="H1916" s="150">
        <v>5000</v>
      </c>
      <c r="I1916" s="4"/>
      <c r="J1916" s="4"/>
      <c r="K1916" s="4" t="s">
        <v>4381</v>
      </c>
      <c r="L1916" s="18" t="s">
        <v>4408</v>
      </c>
      <c r="M1916" s="18" t="s">
        <v>4270</v>
      </c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S1916" s="3"/>
      <c r="BT1916" s="3"/>
      <c r="BU1916" s="3"/>
      <c r="BV1916" s="3"/>
      <c r="BW1916" s="3"/>
      <c r="BX1916" s="3"/>
      <c r="BY1916" s="3"/>
      <c r="BZ1916" s="3"/>
      <c r="CA1916" s="3"/>
      <c r="CB1916" s="3"/>
      <c r="CC1916" s="3"/>
      <c r="CD1916" s="3"/>
      <c r="CE1916" s="3"/>
      <c r="CF1916" s="3"/>
      <c r="CG1916" s="3"/>
      <c r="CH1916" s="3"/>
      <c r="CI1916" s="3"/>
      <c r="CJ1916" s="3"/>
      <c r="CK1916" s="3"/>
      <c r="CL1916" s="3"/>
      <c r="CM1916" s="3"/>
      <c r="CN1916" s="3"/>
      <c r="CO1916" s="3"/>
      <c r="CP1916" s="3"/>
      <c r="CQ1916" s="3"/>
      <c r="CR1916" s="3"/>
      <c r="CS1916" s="3"/>
      <c r="CT1916" s="3"/>
      <c r="CU1916" s="3"/>
      <c r="CV1916" s="3"/>
      <c r="CW1916" s="3"/>
      <c r="CX1916" s="3"/>
      <c r="CY1916" s="3"/>
      <c r="CZ1916" s="3"/>
      <c r="DA1916" s="3"/>
      <c r="DB1916" s="3"/>
      <c r="DC1916" s="3"/>
      <c r="DD1916" s="3"/>
      <c r="DE1916" s="3"/>
      <c r="DF1916" s="3"/>
      <c r="DG1916" s="3"/>
      <c r="DH1916" s="3"/>
      <c r="DI1916" s="3"/>
      <c r="DJ1916" s="3"/>
    </row>
    <row r="1917" spans="1:114" ht="49.5" customHeight="1">
      <c r="A1917" s="4">
        <v>29</v>
      </c>
      <c r="B1917" s="81"/>
      <c r="C1917" s="81" t="s">
        <v>3580</v>
      </c>
      <c r="D1917" s="18" t="s">
        <v>4409</v>
      </c>
      <c r="E1917" s="18" t="s">
        <v>4410</v>
      </c>
      <c r="F1917" s="31" t="s">
        <v>4411</v>
      </c>
      <c r="G1917" s="31" t="s">
        <v>4412</v>
      </c>
      <c r="H1917" s="150">
        <v>10200</v>
      </c>
      <c r="I1917" s="4"/>
      <c r="J1917" s="4"/>
      <c r="K1917" s="335">
        <v>42288</v>
      </c>
      <c r="L1917" s="18" t="s">
        <v>4413</v>
      </c>
      <c r="M1917" s="18" t="s">
        <v>4414</v>
      </c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S1917" s="3"/>
      <c r="BT1917" s="3"/>
      <c r="BU1917" s="3"/>
      <c r="BV1917" s="3"/>
      <c r="BW1917" s="3"/>
      <c r="BX1917" s="3"/>
      <c r="BY1917" s="3"/>
      <c r="BZ1917" s="3"/>
      <c r="CA1917" s="3"/>
      <c r="CB1917" s="3"/>
      <c r="CC1917" s="3"/>
      <c r="CD1917" s="3"/>
      <c r="CE1917" s="3"/>
      <c r="CF1917" s="3"/>
      <c r="CG1917" s="3"/>
      <c r="CH1917" s="3"/>
      <c r="CI1917" s="3"/>
      <c r="CJ1917" s="3"/>
      <c r="CK1917" s="3"/>
      <c r="CL1917" s="3"/>
      <c r="CM1917" s="3"/>
      <c r="CN1917" s="3"/>
      <c r="CO1917" s="3"/>
      <c r="CP1917" s="3"/>
      <c r="CQ1917" s="3"/>
      <c r="CR1917" s="3"/>
      <c r="CS1917" s="3"/>
      <c r="CT1917" s="3"/>
      <c r="CU1917" s="3"/>
      <c r="CV1917" s="3"/>
      <c r="CW1917" s="3"/>
      <c r="CX1917" s="3"/>
      <c r="CY1917" s="3"/>
      <c r="CZ1917" s="3"/>
      <c r="DA1917" s="3"/>
      <c r="DB1917" s="3"/>
      <c r="DC1917" s="3"/>
      <c r="DD1917" s="3"/>
      <c r="DE1917" s="3"/>
      <c r="DF1917" s="3"/>
      <c r="DG1917" s="3"/>
      <c r="DH1917" s="3"/>
      <c r="DI1917" s="3"/>
      <c r="DJ1917" s="3"/>
    </row>
    <row r="1918" spans="1:114" ht="49.5" customHeight="1">
      <c r="A1918" s="4">
        <v>30</v>
      </c>
      <c r="B1918" s="81"/>
      <c r="C1918" s="81" t="s">
        <v>4415</v>
      </c>
      <c r="D1918" s="18" t="s">
        <v>4416</v>
      </c>
      <c r="E1918" s="18" t="s">
        <v>4417</v>
      </c>
      <c r="F1918" s="31" t="s">
        <v>4418</v>
      </c>
      <c r="G1918" s="31" t="s">
        <v>2690</v>
      </c>
      <c r="H1918" s="150">
        <v>20000</v>
      </c>
      <c r="I1918" s="4"/>
      <c r="J1918" s="4"/>
      <c r="K1918" s="335">
        <v>42288</v>
      </c>
      <c r="L1918" s="18" t="s">
        <v>4419</v>
      </c>
      <c r="M1918" s="18" t="s">
        <v>4414</v>
      </c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S1918" s="3"/>
      <c r="BT1918" s="3"/>
      <c r="BU1918" s="3"/>
      <c r="BV1918" s="3"/>
      <c r="BW1918" s="3"/>
      <c r="BX1918" s="3"/>
      <c r="BY1918" s="3"/>
      <c r="BZ1918" s="3"/>
      <c r="CA1918" s="3"/>
      <c r="CB1918" s="3"/>
      <c r="CC1918" s="3"/>
      <c r="CD1918" s="3"/>
      <c r="CE1918" s="3"/>
      <c r="CF1918" s="3"/>
      <c r="CG1918" s="3"/>
      <c r="CH1918" s="3"/>
      <c r="CI1918" s="3"/>
      <c r="CJ1918" s="3"/>
      <c r="CK1918" s="3"/>
      <c r="CL1918" s="3"/>
      <c r="CM1918" s="3"/>
      <c r="CN1918" s="3"/>
      <c r="CO1918" s="3"/>
      <c r="CP1918" s="3"/>
      <c r="CQ1918" s="3"/>
      <c r="CR1918" s="3"/>
      <c r="CS1918" s="3"/>
      <c r="CT1918" s="3"/>
      <c r="CU1918" s="3"/>
      <c r="CV1918" s="3"/>
      <c r="CW1918" s="3"/>
      <c r="CX1918" s="3"/>
      <c r="CY1918" s="3"/>
      <c r="CZ1918" s="3"/>
      <c r="DA1918" s="3"/>
      <c r="DB1918" s="3"/>
      <c r="DC1918" s="3"/>
      <c r="DD1918" s="3"/>
      <c r="DE1918" s="3"/>
      <c r="DF1918" s="3"/>
      <c r="DG1918" s="3"/>
      <c r="DH1918" s="3"/>
      <c r="DI1918" s="3"/>
      <c r="DJ1918" s="3"/>
    </row>
    <row r="1919" spans="1:114" ht="49.5" customHeight="1">
      <c r="A1919" s="4">
        <v>31</v>
      </c>
      <c r="B1919" s="81"/>
      <c r="C1919" s="81" t="s">
        <v>4420</v>
      </c>
      <c r="D1919" s="18" t="s">
        <v>4421</v>
      </c>
      <c r="E1919" s="18" t="s">
        <v>4422</v>
      </c>
      <c r="F1919" s="31" t="s">
        <v>4423</v>
      </c>
      <c r="G1919" s="31" t="s">
        <v>4424</v>
      </c>
      <c r="H1919" s="150">
        <v>20860</v>
      </c>
      <c r="I1919" s="4"/>
      <c r="J1919" s="4"/>
      <c r="K1919" s="335">
        <v>42288</v>
      </c>
      <c r="L1919" s="18" t="s">
        <v>4425</v>
      </c>
      <c r="M1919" s="18" t="s">
        <v>4414</v>
      </c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S1919" s="3"/>
      <c r="BT1919" s="3"/>
      <c r="BU1919" s="3"/>
      <c r="BV1919" s="3"/>
      <c r="BW1919" s="3"/>
      <c r="BX1919" s="3"/>
      <c r="BY1919" s="3"/>
      <c r="BZ1919" s="3"/>
      <c r="CA1919" s="3"/>
      <c r="CB1919" s="3"/>
      <c r="CC1919" s="3"/>
      <c r="CD1919" s="3"/>
      <c r="CE1919" s="3"/>
      <c r="CF1919" s="3"/>
      <c r="CG1919" s="3"/>
      <c r="CH1919" s="3"/>
      <c r="CI1919" s="3"/>
      <c r="CJ1919" s="3"/>
      <c r="CK1919" s="3"/>
      <c r="CL1919" s="3"/>
      <c r="CM1919" s="3"/>
      <c r="CN1919" s="3"/>
      <c r="CO1919" s="3"/>
      <c r="CP1919" s="3"/>
      <c r="CQ1919" s="3"/>
      <c r="CR1919" s="3"/>
      <c r="CS1919" s="3"/>
      <c r="CT1919" s="3"/>
      <c r="CU1919" s="3"/>
      <c r="CV1919" s="3"/>
      <c r="CW1919" s="3"/>
      <c r="CX1919" s="3"/>
      <c r="CY1919" s="3"/>
      <c r="CZ1919" s="3"/>
      <c r="DA1919" s="3"/>
      <c r="DB1919" s="3"/>
      <c r="DC1919" s="3"/>
      <c r="DD1919" s="3"/>
      <c r="DE1919" s="3"/>
      <c r="DF1919" s="3"/>
      <c r="DG1919" s="3"/>
      <c r="DH1919" s="3"/>
      <c r="DI1919" s="3"/>
      <c r="DJ1919" s="3"/>
    </row>
    <row r="1920" spans="1:114" ht="49.5" customHeight="1">
      <c r="A1920" s="4">
        <v>32</v>
      </c>
      <c r="B1920" s="81"/>
      <c r="C1920" s="81" t="s">
        <v>4426</v>
      </c>
      <c r="D1920" s="18" t="s">
        <v>4427</v>
      </c>
      <c r="E1920" s="18" t="s">
        <v>4428</v>
      </c>
      <c r="F1920" s="31" t="s">
        <v>4429</v>
      </c>
      <c r="G1920" s="31" t="s">
        <v>2690</v>
      </c>
      <c r="H1920" s="150">
        <v>9663</v>
      </c>
      <c r="I1920" s="4"/>
      <c r="J1920" s="4"/>
      <c r="K1920" s="335">
        <v>42319</v>
      </c>
      <c r="L1920" s="18" t="s">
        <v>4430</v>
      </c>
      <c r="M1920" s="18" t="s">
        <v>4414</v>
      </c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S1920" s="3"/>
      <c r="BT1920" s="3"/>
      <c r="BU1920" s="3"/>
      <c r="BV1920" s="3"/>
      <c r="BW1920" s="3"/>
      <c r="BX1920" s="3"/>
      <c r="BY1920" s="3"/>
      <c r="BZ1920" s="3"/>
      <c r="CA1920" s="3"/>
      <c r="CB1920" s="3"/>
      <c r="CC1920" s="3"/>
      <c r="CD1920" s="3"/>
      <c r="CE1920" s="3"/>
      <c r="CF1920" s="3"/>
      <c r="CG1920" s="3"/>
      <c r="CH1920" s="3"/>
      <c r="CI1920" s="3"/>
      <c r="CJ1920" s="3"/>
      <c r="CK1920" s="3"/>
      <c r="CL1920" s="3"/>
      <c r="CM1920" s="3"/>
      <c r="CN1920" s="3"/>
      <c r="CO1920" s="3"/>
      <c r="CP1920" s="3"/>
      <c r="CQ1920" s="3"/>
      <c r="CR1920" s="3"/>
      <c r="CS1920" s="3"/>
      <c r="CT1920" s="3"/>
      <c r="CU1920" s="3"/>
      <c r="CV1920" s="3"/>
      <c r="CW1920" s="3"/>
      <c r="CX1920" s="3"/>
      <c r="CY1920" s="3"/>
      <c r="CZ1920" s="3"/>
      <c r="DA1920" s="3"/>
      <c r="DB1920" s="3"/>
      <c r="DC1920" s="3"/>
      <c r="DD1920" s="3"/>
      <c r="DE1920" s="3"/>
      <c r="DF1920" s="3"/>
      <c r="DG1920" s="3"/>
      <c r="DH1920" s="3"/>
      <c r="DI1920" s="3"/>
      <c r="DJ1920" s="3"/>
    </row>
    <row r="1921" spans="1:114" ht="49.5" customHeight="1">
      <c r="A1921" s="4">
        <v>33</v>
      </c>
      <c r="B1921" s="81"/>
      <c r="C1921" s="81" t="s">
        <v>4431</v>
      </c>
      <c r="D1921" s="18" t="s">
        <v>4432</v>
      </c>
      <c r="E1921" s="18" t="s">
        <v>4433</v>
      </c>
      <c r="F1921" s="31" t="s">
        <v>4434</v>
      </c>
      <c r="G1921" s="31" t="s">
        <v>4300</v>
      </c>
      <c r="H1921" s="150">
        <v>200</v>
      </c>
      <c r="I1921" s="4"/>
      <c r="J1921" s="4"/>
      <c r="K1921" s="335">
        <v>42319</v>
      </c>
      <c r="L1921" s="18" t="s">
        <v>4435</v>
      </c>
      <c r="M1921" s="18" t="s">
        <v>4414</v>
      </c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S1921" s="3"/>
      <c r="BT1921" s="3"/>
      <c r="BU1921" s="3"/>
      <c r="BV1921" s="3"/>
      <c r="BW1921" s="3"/>
      <c r="BX1921" s="3"/>
      <c r="BY1921" s="3"/>
      <c r="BZ1921" s="3"/>
      <c r="CA1921" s="3"/>
      <c r="CB1921" s="3"/>
      <c r="CC1921" s="3"/>
      <c r="CD1921" s="3"/>
      <c r="CE1921" s="3"/>
      <c r="CF1921" s="3"/>
      <c r="CG1921" s="3"/>
      <c r="CH1921" s="3"/>
      <c r="CI1921" s="3"/>
      <c r="CJ1921" s="3"/>
      <c r="CK1921" s="3"/>
      <c r="CL1921" s="3"/>
      <c r="CM1921" s="3"/>
      <c r="CN1921" s="3"/>
      <c r="CO1921" s="3"/>
      <c r="CP1921" s="3"/>
      <c r="CQ1921" s="3"/>
      <c r="CR1921" s="3"/>
      <c r="CS1921" s="3"/>
      <c r="CT1921" s="3"/>
      <c r="CU1921" s="3"/>
      <c r="CV1921" s="3"/>
      <c r="CW1921" s="3"/>
      <c r="CX1921" s="3"/>
      <c r="CY1921" s="3"/>
      <c r="CZ1921" s="3"/>
      <c r="DA1921" s="3"/>
      <c r="DB1921" s="3"/>
      <c r="DC1921" s="3"/>
      <c r="DD1921" s="3"/>
      <c r="DE1921" s="3"/>
      <c r="DF1921" s="3"/>
      <c r="DG1921" s="3"/>
      <c r="DH1921" s="3"/>
      <c r="DI1921" s="3"/>
      <c r="DJ1921" s="3"/>
    </row>
    <row r="1922" spans="1:114" ht="54.75" customHeight="1">
      <c r="A1922" s="4">
        <v>34</v>
      </c>
      <c r="B1922" s="81"/>
      <c r="C1922" s="81" t="s">
        <v>4436</v>
      </c>
      <c r="D1922" s="18" t="s">
        <v>4437</v>
      </c>
      <c r="E1922" s="18" t="s">
        <v>4438</v>
      </c>
      <c r="F1922" s="31" t="s">
        <v>4439</v>
      </c>
      <c r="G1922" s="31" t="s">
        <v>4300</v>
      </c>
      <c r="H1922" s="150">
        <v>200</v>
      </c>
      <c r="I1922" s="4"/>
      <c r="J1922" s="4"/>
      <c r="K1922" s="335">
        <v>42319</v>
      </c>
      <c r="L1922" s="18" t="s">
        <v>4440</v>
      </c>
      <c r="M1922" s="18" t="s">
        <v>4414</v>
      </c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S1922" s="3"/>
      <c r="BT1922" s="3"/>
      <c r="BU1922" s="3"/>
      <c r="BV1922" s="3"/>
      <c r="BW1922" s="3"/>
      <c r="BX1922" s="3"/>
      <c r="BY1922" s="3"/>
      <c r="BZ1922" s="3"/>
      <c r="CA1922" s="3"/>
      <c r="CB1922" s="3"/>
      <c r="CC1922" s="3"/>
      <c r="CD1922" s="3"/>
      <c r="CE1922" s="3"/>
      <c r="CF1922" s="3"/>
      <c r="CG1922" s="3"/>
      <c r="CH1922" s="3"/>
      <c r="CI1922" s="3"/>
      <c r="CJ1922" s="3"/>
      <c r="CK1922" s="3"/>
      <c r="CL1922" s="3"/>
      <c r="CM1922" s="3"/>
      <c r="CN1922" s="3"/>
      <c r="CO1922" s="3"/>
      <c r="CP1922" s="3"/>
      <c r="CQ1922" s="3"/>
      <c r="CR1922" s="3"/>
      <c r="CS1922" s="3"/>
      <c r="CT1922" s="3"/>
      <c r="CU1922" s="3"/>
      <c r="CV1922" s="3"/>
      <c r="CW1922" s="3"/>
      <c r="CX1922" s="3"/>
      <c r="CY1922" s="3"/>
      <c r="CZ1922" s="3"/>
      <c r="DA1922" s="3"/>
      <c r="DB1922" s="3"/>
      <c r="DC1922" s="3"/>
      <c r="DD1922" s="3"/>
      <c r="DE1922" s="3"/>
      <c r="DF1922" s="3"/>
      <c r="DG1922" s="3"/>
      <c r="DH1922" s="3"/>
      <c r="DI1922" s="3"/>
      <c r="DJ1922" s="3"/>
    </row>
    <row r="1923" spans="1:114" ht="49.5" customHeight="1">
      <c r="A1923" s="4">
        <v>35</v>
      </c>
      <c r="B1923" s="81"/>
      <c r="C1923" s="81" t="s">
        <v>4441</v>
      </c>
      <c r="D1923" s="18" t="s">
        <v>4442</v>
      </c>
      <c r="E1923" s="18" t="s">
        <v>4443</v>
      </c>
      <c r="F1923" s="31" t="s">
        <v>4444</v>
      </c>
      <c r="G1923" s="31" t="s">
        <v>4275</v>
      </c>
      <c r="H1923" s="150">
        <v>5000</v>
      </c>
      <c r="I1923" s="4"/>
      <c r="J1923" s="4"/>
      <c r="K1923" s="335">
        <v>42319</v>
      </c>
      <c r="L1923" s="18" t="s">
        <v>4445</v>
      </c>
      <c r="M1923" s="18" t="s">
        <v>4414</v>
      </c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S1923" s="3"/>
      <c r="BT1923" s="3"/>
      <c r="BU1923" s="3"/>
      <c r="BV1923" s="3"/>
      <c r="BW1923" s="3"/>
      <c r="BX1923" s="3"/>
      <c r="BY1923" s="3"/>
      <c r="BZ1923" s="3"/>
      <c r="CA1923" s="3"/>
      <c r="CB1923" s="3"/>
      <c r="CC1923" s="3"/>
      <c r="CD1923" s="3"/>
      <c r="CE1923" s="3"/>
      <c r="CF1923" s="3"/>
      <c r="CG1923" s="3"/>
      <c r="CH1923" s="3"/>
      <c r="CI1923" s="3"/>
      <c r="CJ1923" s="3"/>
      <c r="CK1923" s="3"/>
      <c r="CL1923" s="3"/>
      <c r="CM1923" s="3"/>
      <c r="CN1923" s="3"/>
      <c r="CO1923" s="3"/>
      <c r="CP1923" s="3"/>
      <c r="CQ1923" s="3"/>
      <c r="CR1923" s="3"/>
      <c r="CS1923" s="3"/>
      <c r="CT1923" s="3"/>
      <c r="CU1923" s="3"/>
      <c r="CV1923" s="3"/>
      <c r="CW1923" s="3"/>
      <c r="CX1923" s="3"/>
      <c r="CY1923" s="3"/>
      <c r="CZ1923" s="3"/>
      <c r="DA1923" s="3"/>
      <c r="DB1923" s="3"/>
      <c r="DC1923" s="3"/>
      <c r="DD1923" s="3"/>
      <c r="DE1923" s="3"/>
      <c r="DF1923" s="3"/>
      <c r="DG1923" s="3"/>
      <c r="DH1923" s="3"/>
      <c r="DI1923" s="3"/>
      <c r="DJ1923" s="3"/>
    </row>
    <row r="1924" spans="1:114" ht="49.5" customHeight="1">
      <c r="A1924" s="4">
        <v>36</v>
      </c>
      <c r="B1924" s="81"/>
      <c r="C1924" s="81" t="s">
        <v>4446</v>
      </c>
      <c r="D1924" s="18" t="s">
        <v>4447</v>
      </c>
      <c r="E1924" s="18" t="s">
        <v>4448</v>
      </c>
      <c r="F1924" s="31" t="s">
        <v>4449</v>
      </c>
      <c r="G1924" s="31" t="s">
        <v>4281</v>
      </c>
      <c r="H1924" s="150">
        <v>650</v>
      </c>
      <c r="I1924" s="4"/>
      <c r="J1924" s="4"/>
      <c r="K1924" s="335">
        <v>42319</v>
      </c>
      <c r="L1924" s="18" t="s">
        <v>4450</v>
      </c>
      <c r="M1924" s="18" t="s">
        <v>4414</v>
      </c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S1924" s="3"/>
      <c r="BT1924" s="3"/>
      <c r="BU1924" s="3"/>
      <c r="BV1924" s="3"/>
      <c r="BW1924" s="3"/>
      <c r="BX1924" s="3"/>
      <c r="BY1924" s="3"/>
      <c r="BZ1924" s="3"/>
      <c r="CA1924" s="3"/>
      <c r="CB1924" s="3"/>
      <c r="CC1924" s="3"/>
      <c r="CD1924" s="3"/>
      <c r="CE1924" s="3"/>
      <c r="CF1924" s="3"/>
      <c r="CG1924" s="3"/>
      <c r="CH1924" s="3"/>
      <c r="CI1924" s="3"/>
      <c r="CJ1924" s="3"/>
      <c r="CK1924" s="3"/>
      <c r="CL1924" s="3"/>
      <c r="CM1924" s="3"/>
      <c r="CN1924" s="3"/>
      <c r="CO1924" s="3"/>
      <c r="CP1924" s="3"/>
      <c r="CQ1924" s="3"/>
      <c r="CR1924" s="3"/>
      <c r="CS1924" s="3"/>
      <c r="CT1924" s="3"/>
      <c r="CU1924" s="3"/>
      <c r="CV1924" s="3"/>
      <c r="CW1924" s="3"/>
      <c r="CX1924" s="3"/>
      <c r="CY1924" s="3"/>
      <c r="CZ1924" s="3"/>
      <c r="DA1924" s="3"/>
      <c r="DB1924" s="3"/>
      <c r="DC1924" s="3"/>
      <c r="DD1924" s="3"/>
      <c r="DE1924" s="3"/>
      <c r="DF1924" s="3"/>
      <c r="DG1924" s="3"/>
      <c r="DH1924" s="3"/>
      <c r="DI1924" s="3"/>
      <c r="DJ1924" s="3"/>
    </row>
    <row r="1925" spans="1:114" ht="49.5" customHeight="1">
      <c r="A1925" s="4">
        <v>37</v>
      </c>
      <c r="B1925" s="81"/>
      <c r="C1925" s="81" t="s">
        <v>4451</v>
      </c>
      <c r="D1925" s="18" t="s">
        <v>4452</v>
      </c>
      <c r="E1925" s="18" t="s">
        <v>4453</v>
      </c>
      <c r="F1925" s="31" t="s">
        <v>4454</v>
      </c>
      <c r="G1925" s="31" t="s">
        <v>4275</v>
      </c>
      <c r="H1925" s="150">
        <v>3500</v>
      </c>
      <c r="I1925" s="4"/>
      <c r="J1925" s="4"/>
      <c r="K1925" s="335">
        <v>42319</v>
      </c>
      <c r="L1925" s="18" t="s">
        <v>4455</v>
      </c>
      <c r="M1925" s="18" t="s">
        <v>4414</v>
      </c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S1925" s="3"/>
      <c r="BT1925" s="3"/>
      <c r="BU1925" s="3"/>
      <c r="BV1925" s="3"/>
      <c r="BW1925" s="3"/>
      <c r="BX1925" s="3"/>
      <c r="BY1925" s="3"/>
      <c r="BZ1925" s="3"/>
      <c r="CA1925" s="3"/>
      <c r="CB1925" s="3"/>
      <c r="CC1925" s="3"/>
      <c r="CD1925" s="3"/>
      <c r="CE1925" s="3"/>
      <c r="CF1925" s="3"/>
      <c r="CG1925" s="3"/>
      <c r="CH1925" s="3"/>
      <c r="CI1925" s="3"/>
      <c r="CJ1925" s="3"/>
      <c r="CK1925" s="3"/>
      <c r="CL1925" s="3"/>
      <c r="CM1925" s="3"/>
      <c r="CN1925" s="3"/>
      <c r="CO1925" s="3"/>
      <c r="CP1925" s="3"/>
      <c r="CQ1925" s="3"/>
      <c r="CR1925" s="3"/>
      <c r="CS1925" s="3"/>
      <c r="CT1925" s="3"/>
      <c r="CU1925" s="3"/>
      <c r="CV1925" s="3"/>
      <c r="CW1925" s="3"/>
      <c r="CX1925" s="3"/>
      <c r="CY1925" s="3"/>
      <c r="CZ1925" s="3"/>
      <c r="DA1925" s="3"/>
      <c r="DB1925" s="3"/>
      <c r="DC1925" s="3"/>
      <c r="DD1925" s="3"/>
      <c r="DE1925" s="3"/>
      <c r="DF1925" s="3"/>
      <c r="DG1925" s="3"/>
      <c r="DH1925" s="3"/>
      <c r="DI1925" s="3"/>
      <c r="DJ1925" s="3"/>
    </row>
    <row r="1926" spans="1:114" ht="49.5" customHeight="1">
      <c r="A1926" s="4">
        <v>38</v>
      </c>
      <c r="B1926" s="81"/>
      <c r="C1926" s="81" t="s">
        <v>4456</v>
      </c>
      <c r="D1926" s="18" t="s">
        <v>4457</v>
      </c>
      <c r="E1926" s="18" t="s">
        <v>4458</v>
      </c>
      <c r="F1926" s="31" t="s">
        <v>4459</v>
      </c>
      <c r="G1926" s="31" t="s">
        <v>4281</v>
      </c>
      <c r="H1926" s="150">
        <v>1315</v>
      </c>
      <c r="I1926" s="4"/>
      <c r="J1926" s="4"/>
      <c r="K1926" s="335">
        <v>42319</v>
      </c>
      <c r="L1926" s="18" t="s">
        <v>4460</v>
      </c>
      <c r="M1926" s="18" t="s">
        <v>4414</v>
      </c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S1926" s="3"/>
      <c r="BT1926" s="3"/>
      <c r="BU1926" s="3"/>
      <c r="BV1926" s="3"/>
      <c r="BW1926" s="3"/>
      <c r="BX1926" s="3"/>
      <c r="BY1926" s="3"/>
      <c r="BZ1926" s="3"/>
      <c r="CA1926" s="3"/>
      <c r="CB1926" s="3"/>
      <c r="CC1926" s="3"/>
      <c r="CD1926" s="3"/>
      <c r="CE1926" s="3"/>
      <c r="CF1926" s="3"/>
      <c r="CG1926" s="3"/>
      <c r="CH1926" s="3"/>
      <c r="CI1926" s="3"/>
      <c r="CJ1926" s="3"/>
      <c r="CK1926" s="3"/>
      <c r="CL1926" s="3"/>
      <c r="CM1926" s="3"/>
      <c r="CN1926" s="3"/>
      <c r="CO1926" s="3"/>
      <c r="CP1926" s="3"/>
      <c r="CQ1926" s="3"/>
      <c r="CR1926" s="3"/>
      <c r="CS1926" s="3"/>
      <c r="CT1926" s="3"/>
      <c r="CU1926" s="3"/>
      <c r="CV1926" s="3"/>
      <c r="CW1926" s="3"/>
      <c r="CX1926" s="3"/>
      <c r="CY1926" s="3"/>
      <c r="CZ1926" s="3"/>
      <c r="DA1926" s="3"/>
      <c r="DB1926" s="3"/>
      <c r="DC1926" s="3"/>
      <c r="DD1926" s="3"/>
      <c r="DE1926" s="3"/>
      <c r="DF1926" s="3"/>
      <c r="DG1926" s="3"/>
      <c r="DH1926" s="3"/>
      <c r="DI1926" s="3"/>
      <c r="DJ1926" s="3"/>
    </row>
    <row r="1927" spans="1:114" ht="49.5" customHeight="1">
      <c r="A1927" s="4">
        <v>39</v>
      </c>
      <c r="B1927" s="81"/>
      <c r="C1927" s="81" t="s">
        <v>4461</v>
      </c>
      <c r="D1927" s="18" t="s">
        <v>4462</v>
      </c>
      <c r="E1927" s="18" t="s">
        <v>4463</v>
      </c>
      <c r="F1927" s="31" t="s">
        <v>4464</v>
      </c>
      <c r="G1927" s="31" t="s">
        <v>4465</v>
      </c>
      <c r="H1927" s="150">
        <v>400</v>
      </c>
      <c r="I1927" s="4"/>
      <c r="J1927" s="4"/>
      <c r="K1927" s="4" t="s">
        <v>2698</v>
      </c>
      <c r="L1927" s="18" t="s">
        <v>4466</v>
      </c>
      <c r="M1927" s="18" t="s">
        <v>4263</v>
      </c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S1927" s="3"/>
      <c r="BT1927" s="3"/>
      <c r="BU1927" s="3"/>
      <c r="BV1927" s="3"/>
      <c r="BW1927" s="3"/>
      <c r="BX1927" s="3"/>
      <c r="BY1927" s="3"/>
      <c r="BZ1927" s="3"/>
      <c r="CA1927" s="3"/>
      <c r="CB1927" s="3"/>
      <c r="CC1927" s="3"/>
      <c r="CD1927" s="3"/>
      <c r="CE1927" s="3"/>
      <c r="CF1927" s="3"/>
      <c r="CG1927" s="3"/>
      <c r="CH1927" s="3"/>
      <c r="CI1927" s="3"/>
      <c r="CJ1927" s="3"/>
      <c r="CK1927" s="3"/>
      <c r="CL1927" s="3"/>
      <c r="CM1927" s="3"/>
      <c r="CN1927" s="3"/>
      <c r="CO1927" s="3"/>
      <c r="CP1927" s="3"/>
      <c r="CQ1927" s="3"/>
      <c r="CR1927" s="3"/>
      <c r="CS1927" s="3"/>
      <c r="CT1927" s="3"/>
      <c r="CU1927" s="3"/>
      <c r="CV1927" s="3"/>
      <c r="CW1927" s="3"/>
      <c r="CX1927" s="3"/>
      <c r="CY1927" s="3"/>
      <c r="CZ1927" s="3"/>
      <c r="DA1927" s="3"/>
      <c r="DB1927" s="3"/>
      <c r="DC1927" s="3"/>
      <c r="DD1927" s="3"/>
      <c r="DE1927" s="3"/>
      <c r="DF1927" s="3"/>
      <c r="DG1927" s="3"/>
      <c r="DH1927" s="3"/>
      <c r="DI1927" s="3"/>
      <c r="DJ1927" s="3"/>
    </row>
    <row r="1928" spans="1:114" ht="49.5" customHeight="1">
      <c r="A1928" s="4">
        <v>40</v>
      </c>
      <c r="B1928" s="81"/>
      <c r="C1928" s="81" t="s">
        <v>4467</v>
      </c>
      <c r="D1928" s="18" t="s">
        <v>4468</v>
      </c>
      <c r="E1928" s="18" t="s">
        <v>4469</v>
      </c>
      <c r="F1928" s="31" t="s">
        <v>4470</v>
      </c>
      <c r="G1928" s="31" t="s">
        <v>2690</v>
      </c>
      <c r="H1928" s="150">
        <v>2000</v>
      </c>
      <c r="I1928" s="4"/>
      <c r="J1928" s="4"/>
      <c r="K1928" s="4" t="s">
        <v>2698</v>
      </c>
      <c r="L1928" s="18" t="s">
        <v>4471</v>
      </c>
      <c r="M1928" s="18" t="s">
        <v>4263</v>
      </c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S1928" s="3"/>
      <c r="BT1928" s="3"/>
      <c r="BU1928" s="3"/>
      <c r="BV1928" s="3"/>
      <c r="BW1928" s="3"/>
      <c r="BX1928" s="3"/>
      <c r="BY1928" s="3"/>
      <c r="BZ1928" s="3"/>
      <c r="CA1928" s="3"/>
      <c r="CB1928" s="3"/>
      <c r="CC1928" s="3"/>
      <c r="CD1928" s="3"/>
      <c r="CE1928" s="3"/>
      <c r="CF1928" s="3"/>
      <c r="CG1928" s="3"/>
      <c r="CH1928" s="3"/>
      <c r="CI1928" s="3"/>
      <c r="CJ1928" s="3"/>
      <c r="CK1928" s="3"/>
      <c r="CL1928" s="3"/>
      <c r="CM1928" s="3"/>
      <c r="CN1928" s="3"/>
      <c r="CO1928" s="3"/>
      <c r="CP1928" s="3"/>
      <c r="CQ1928" s="3"/>
      <c r="CR1928" s="3"/>
      <c r="CS1928" s="3"/>
      <c r="CT1928" s="3"/>
      <c r="CU1928" s="3"/>
      <c r="CV1928" s="3"/>
      <c r="CW1928" s="3"/>
      <c r="CX1928" s="3"/>
      <c r="CY1928" s="3"/>
      <c r="CZ1928" s="3"/>
      <c r="DA1928" s="3"/>
      <c r="DB1928" s="3"/>
      <c r="DC1928" s="3"/>
      <c r="DD1928" s="3"/>
      <c r="DE1928" s="3"/>
      <c r="DF1928" s="3"/>
      <c r="DG1928" s="3"/>
      <c r="DH1928" s="3"/>
      <c r="DI1928" s="3"/>
      <c r="DJ1928" s="3"/>
    </row>
    <row r="1929" spans="1:114" ht="49.5" customHeight="1">
      <c r="A1929" s="4">
        <v>41</v>
      </c>
      <c r="B1929" s="81"/>
      <c r="C1929" s="81" t="s">
        <v>4472</v>
      </c>
      <c r="D1929" s="18" t="s">
        <v>4462</v>
      </c>
      <c r="E1929" s="18" t="s">
        <v>4473</v>
      </c>
      <c r="F1929" s="31" t="s">
        <v>4474</v>
      </c>
      <c r="G1929" s="31" t="s">
        <v>4321</v>
      </c>
      <c r="H1929" s="150">
        <v>2200</v>
      </c>
      <c r="I1929" s="4"/>
      <c r="J1929" s="4"/>
      <c r="K1929" s="4" t="s">
        <v>2698</v>
      </c>
      <c r="L1929" s="18" t="s">
        <v>4475</v>
      </c>
      <c r="M1929" s="18" t="s">
        <v>4263</v>
      </c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  <c r="BN1929" s="3"/>
      <c r="BO1929" s="3"/>
      <c r="BP1929" s="3"/>
      <c r="BQ1929" s="3"/>
      <c r="BR1929" s="3"/>
      <c r="BS1929" s="3"/>
      <c r="BT1929" s="3"/>
      <c r="BU1929" s="3"/>
      <c r="BV1929" s="3"/>
      <c r="BW1929" s="3"/>
      <c r="BX1929" s="3"/>
      <c r="BY1929" s="3"/>
      <c r="BZ1929" s="3"/>
      <c r="CA1929" s="3"/>
      <c r="CB1929" s="3"/>
      <c r="CC1929" s="3"/>
      <c r="CD1929" s="3"/>
      <c r="CE1929" s="3"/>
      <c r="CF1929" s="3"/>
      <c r="CG1929" s="3"/>
      <c r="CH1929" s="3"/>
      <c r="CI1929" s="3"/>
      <c r="CJ1929" s="3"/>
      <c r="CK1929" s="3"/>
      <c r="CL1929" s="3"/>
      <c r="CM1929" s="3"/>
      <c r="CN1929" s="3"/>
      <c r="CO1929" s="3"/>
      <c r="CP1929" s="3"/>
      <c r="CQ1929" s="3"/>
      <c r="CR1929" s="3"/>
      <c r="CS1929" s="3"/>
      <c r="CT1929" s="3"/>
      <c r="CU1929" s="3"/>
      <c r="CV1929" s="3"/>
      <c r="CW1929" s="3"/>
      <c r="CX1929" s="3"/>
      <c r="CY1929" s="3"/>
      <c r="CZ1929" s="3"/>
      <c r="DA1929" s="3"/>
      <c r="DB1929" s="3"/>
      <c r="DC1929" s="3"/>
      <c r="DD1929" s="3"/>
      <c r="DE1929" s="3"/>
      <c r="DF1929" s="3"/>
      <c r="DG1929" s="3"/>
      <c r="DH1929" s="3"/>
      <c r="DI1929" s="3"/>
      <c r="DJ1929" s="3"/>
    </row>
    <row r="1930" spans="1:114" ht="49.5" customHeight="1">
      <c r="A1930" s="4">
        <v>42</v>
      </c>
      <c r="B1930" s="81"/>
      <c r="C1930" s="81" t="s">
        <v>4476</v>
      </c>
      <c r="D1930" s="18" t="s">
        <v>4477</v>
      </c>
      <c r="E1930" s="18" t="s">
        <v>4478</v>
      </c>
      <c r="F1930" s="31" t="s">
        <v>4479</v>
      </c>
      <c r="G1930" s="31" t="s">
        <v>4300</v>
      </c>
      <c r="H1930" s="150">
        <v>200</v>
      </c>
      <c r="I1930" s="4"/>
      <c r="J1930" s="4"/>
      <c r="K1930" s="4" t="s">
        <v>2698</v>
      </c>
      <c r="L1930" s="18" t="s">
        <v>4480</v>
      </c>
      <c r="M1930" s="18" t="s">
        <v>4263</v>
      </c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  <c r="BN1930" s="3"/>
      <c r="BO1930" s="3"/>
      <c r="BP1930" s="3"/>
      <c r="BQ1930" s="3"/>
      <c r="BR1930" s="3"/>
      <c r="BS1930" s="3"/>
      <c r="BT1930" s="3"/>
      <c r="BU1930" s="3"/>
      <c r="BV1930" s="3"/>
      <c r="BW1930" s="3"/>
      <c r="BX1930" s="3"/>
      <c r="BY1930" s="3"/>
      <c r="BZ1930" s="3"/>
      <c r="CA1930" s="3"/>
      <c r="CB1930" s="3"/>
      <c r="CC1930" s="3"/>
      <c r="CD1930" s="3"/>
      <c r="CE1930" s="3"/>
      <c r="CF1930" s="3"/>
      <c r="CG1930" s="3"/>
      <c r="CH1930" s="3"/>
      <c r="CI1930" s="3"/>
      <c r="CJ1930" s="3"/>
      <c r="CK1930" s="3"/>
      <c r="CL1930" s="3"/>
      <c r="CM1930" s="3"/>
      <c r="CN1930" s="3"/>
      <c r="CO1930" s="3"/>
      <c r="CP1930" s="3"/>
      <c r="CQ1930" s="3"/>
      <c r="CR1930" s="3"/>
      <c r="CS1930" s="3"/>
      <c r="CT1930" s="3"/>
      <c r="CU1930" s="3"/>
      <c r="CV1930" s="3"/>
      <c r="CW1930" s="3"/>
      <c r="CX1930" s="3"/>
      <c r="CY1930" s="3"/>
      <c r="CZ1930" s="3"/>
      <c r="DA1930" s="3"/>
      <c r="DB1930" s="3"/>
      <c r="DC1930" s="3"/>
      <c r="DD1930" s="3"/>
      <c r="DE1930" s="3"/>
      <c r="DF1930" s="3"/>
      <c r="DG1930" s="3"/>
      <c r="DH1930" s="3"/>
      <c r="DI1930" s="3"/>
      <c r="DJ1930" s="3"/>
    </row>
    <row r="1931" spans="1:114" ht="49.5" customHeight="1">
      <c r="A1931" s="4">
        <v>43</v>
      </c>
      <c r="B1931" s="81"/>
      <c r="C1931" s="81" t="s">
        <v>4476</v>
      </c>
      <c r="D1931" s="18" t="s">
        <v>4477</v>
      </c>
      <c r="E1931" s="18" t="s">
        <v>4481</v>
      </c>
      <c r="F1931" s="31" t="s">
        <v>4482</v>
      </c>
      <c r="G1931" s="31" t="s">
        <v>4327</v>
      </c>
      <c r="H1931" s="150">
        <v>575</v>
      </c>
      <c r="I1931" s="4"/>
      <c r="J1931" s="4"/>
      <c r="K1931" s="4" t="s">
        <v>2698</v>
      </c>
      <c r="L1931" s="18" t="s">
        <v>4483</v>
      </c>
      <c r="M1931" s="18" t="s">
        <v>4263</v>
      </c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  <c r="BN1931" s="3"/>
      <c r="BO1931" s="3"/>
      <c r="BP1931" s="3"/>
      <c r="BQ1931" s="3"/>
      <c r="BR1931" s="3"/>
      <c r="BS1931" s="3"/>
      <c r="BT1931" s="3"/>
      <c r="BU1931" s="3"/>
      <c r="BV1931" s="3"/>
      <c r="BW1931" s="3"/>
      <c r="BX1931" s="3"/>
      <c r="BY1931" s="3"/>
      <c r="BZ1931" s="3"/>
      <c r="CA1931" s="3"/>
      <c r="CB1931" s="3"/>
      <c r="CC1931" s="3"/>
      <c r="CD1931" s="3"/>
      <c r="CE1931" s="3"/>
      <c r="CF1931" s="3"/>
      <c r="CG1931" s="3"/>
      <c r="CH1931" s="3"/>
      <c r="CI1931" s="3"/>
      <c r="CJ1931" s="3"/>
      <c r="CK1931" s="3"/>
      <c r="CL1931" s="3"/>
      <c r="CM1931" s="3"/>
      <c r="CN1931" s="3"/>
      <c r="CO1931" s="3"/>
      <c r="CP1931" s="3"/>
      <c r="CQ1931" s="3"/>
      <c r="CR1931" s="3"/>
      <c r="CS1931" s="3"/>
      <c r="CT1931" s="3"/>
      <c r="CU1931" s="3"/>
      <c r="CV1931" s="3"/>
      <c r="CW1931" s="3"/>
      <c r="CX1931" s="3"/>
      <c r="CY1931" s="3"/>
      <c r="CZ1931" s="3"/>
      <c r="DA1931" s="3"/>
      <c r="DB1931" s="3"/>
      <c r="DC1931" s="3"/>
      <c r="DD1931" s="3"/>
      <c r="DE1931" s="3"/>
      <c r="DF1931" s="3"/>
      <c r="DG1931" s="3"/>
      <c r="DH1931" s="3"/>
      <c r="DI1931" s="3"/>
      <c r="DJ1931" s="3"/>
    </row>
    <row r="1932" spans="1:114" ht="72" customHeight="1">
      <c r="A1932" s="4">
        <v>44</v>
      </c>
      <c r="B1932" s="81"/>
      <c r="C1932" s="81" t="s">
        <v>4484</v>
      </c>
      <c r="D1932" s="18" t="s">
        <v>4485</v>
      </c>
      <c r="E1932" s="18" t="s">
        <v>4486</v>
      </c>
      <c r="F1932" s="31" t="s">
        <v>4487</v>
      </c>
      <c r="G1932" s="31" t="s">
        <v>4327</v>
      </c>
      <c r="H1932" s="150">
        <v>2820</v>
      </c>
      <c r="I1932" s="4"/>
      <c r="J1932" s="4"/>
      <c r="K1932" s="4" t="s">
        <v>4381</v>
      </c>
      <c r="L1932" s="18" t="s">
        <v>4488</v>
      </c>
      <c r="M1932" s="18" t="s">
        <v>4284</v>
      </c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  <c r="BN1932" s="3"/>
      <c r="BO1932" s="3"/>
      <c r="BP1932" s="3"/>
      <c r="BQ1932" s="3"/>
      <c r="BR1932" s="3"/>
      <c r="BS1932" s="3"/>
      <c r="BT1932" s="3"/>
      <c r="BU1932" s="3"/>
      <c r="BV1932" s="3"/>
      <c r="BW1932" s="3"/>
      <c r="BX1932" s="3"/>
      <c r="BY1932" s="3"/>
      <c r="BZ1932" s="3"/>
      <c r="CA1932" s="3"/>
      <c r="CB1932" s="3"/>
      <c r="CC1932" s="3"/>
      <c r="CD1932" s="3"/>
      <c r="CE1932" s="3"/>
      <c r="CF1932" s="3"/>
      <c r="CG1932" s="3"/>
      <c r="CH1932" s="3"/>
      <c r="CI1932" s="3"/>
      <c r="CJ1932" s="3"/>
      <c r="CK1932" s="3"/>
      <c r="CL1932" s="3"/>
      <c r="CM1932" s="3"/>
      <c r="CN1932" s="3"/>
      <c r="CO1932" s="3"/>
      <c r="CP1932" s="3"/>
      <c r="CQ1932" s="3"/>
      <c r="CR1932" s="3"/>
      <c r="CS1932" s="3"/>
      <c r="CT1932" s="3"/>
      <c r="CU1932" s="3"/>
      <c r="CV1932" s="3"/>
      <c r="CW1932" s="3"/>
      <c r="CX1932" s="3"/>
      <c r="CY1932" s="3"/>
      <c r="CZ1932" s="3"/>
      <c r="DA1932" s="3"/>
      <c r="DB1932" s="3"/>
      <c r="DC1932" s="3"/>
      <c r="DD1932" s="3"/>
      <c r="DE1932" s="3"/>
      <c r="DF1932" s="3"/>
      <c r="DG1932" s="3"/>
      <c r="DH1932" s="3"/>
      <c r="DI1932" s="3"/>
      <c r="DJ1932" s="3"/>
    </row>
    <row r="1933" spans="1:114" ht="103.5" customHeight="1">
      <c r="A1933" s="4">
        <v>45</v>
      </c>
      <c r="B1933" s="81"/>
      <c r="C1933" s="81" t="s">
        <v>4489</v>
      </c>
      <c r="D1933" s="18" t="s">
        <v>4490</v>
      </c>
      <c r="E1933" s="18" t="s">
        <v>4491</v>
      </c>
      <c r="F1933" s="31" t="s">
        <v>4492</v>
      </c>
      <c r="G1933" s="31" t="s">
        <v>4493</v>
      </c>
      <c r="H1933" s="150">
        <v>45680</v>
      </c>
      <c r="I1933" s="4"/>
      <c r="J1933" s="4"/>
      <c r="K1933" s="4" t="s">
        <v>4381</v>
      </c>
      <c r="L1933" s="18" t="s">
        <v>4494</v>
      </c>
      <c r="M1933" s="18" t="s">
        <v>4284</v>
      </c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  <c r="BN1933" s="3"/>
      <c r="BO1933" s="3"/>
      <c r="BP1933" s="3"/>
      <c r="BQ1933" s="3"/>
      <c r="BR1933" s="3"/>
      <c r="BS1933" s="3"/>
      <c r="BT1933" s="3"/>
      <c r="BU1933" s="3"/>
      <c r="BV1933" s="3"/>
      <c r="BW1933" s="3"/>
      <c r="BX1933" s="3"/>
      <c r="BY1933" s="3"/>
      <c r="BZ1933" s="3"/>
      <c r="CA1933" s="3"/>
      <c r="CB1933" s="3"/>
      <c r="CC1933" s="3"/>
      <c r="CD1933" s="3"/>
      <c r="CE1933" s="3"/>
      <c r="CF1933" s="3"/>
      <c r="CG1933" s="3"/>
      <c r="CH1933" s="3"/>
      <c r="CI1933" s="3"/>
      <c r="CJ1933" s="3"/>
      <c r="CK1933" s="3"/>
      <c r="CL1933" s="3"/>
      <c r="CM1933" s="3"/>
      <c r="CN1933" s="3"/>
      <c r="CO1933" s="3"/>
      <c r="CP1933" s="3"/>
      <c r="CQ1933" s="3"/>
      <c r="CR1933" s="3"/>
      <c r="CS1933" s="3"/>
      <c r="CT1933" s="3"/>
      <c r="CU1933" s="3"/>
      <c r="CV1933" s="3"/>
      <c r="CW1933" s="3"/>
      <c r="CX1933" s="3"/>
      <c r="CY1933" s="3"/>
      <c r="CZ1933" s="3"/>
      <c r="DA1933" s="3"/>
      <c r="DB1933" s="3"/>
      <c r="DC1933" s="3"/>
      <c r="DD1933" s="3"/>
      <c r="DE1933" s="3"/>
      <c r="DF1933" s="3"/>
      <c r="DG1933" s="3"/>
      <c r="DH1933" s="3"/>
      <c r="DI1933" s="3"/>
      <c r="DJ1933" s="3"/>
    </row>
    <row r="1934" spans="1:114" ht="49.5" customHeight="1">
      <c r="A1934" s="4">
        <v>46</v>
      </c>
      <c r="B1934" s="81"/>
      <c r="C1934" s="81" t="s">
        <v>4495</v>
      </c>
      <c r="D1934" s="18" t="s">
        <v>4496</v>
      </c>
      <c r="E1934" s="18" t="s">
        <v>4497</v>
      </c>
      <c r="F1934" s="31" t="s">
        <v>4498</v>
      </c>
      <c r="G1934" s="31" t="s">
        <v>4275</v>
      </c>
      <c r="H1934" s="150">
        <v>5351</v>
      </c>
      <c r="I1934" s="4"/>
      <c r="J1934" s="4"/>
      <c r="K1934" s="4" t="s">
        <v>4381</v>
      </c>
      <c r="L1934" s="18" t="s">
        <v>4499</v>
      </c>
      <c r="M1934" s="18" t="s">
        <v>4284</v>
      </c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  <c r="BN1934" s="3"/>
      <c r="BO1934" s="3"/>
      <c r="BP1934" s="3"/>
      <c r="BQ1934" s="3"/>
      <c r="BR1934" s="3"/>
      <c r="BS1934" s="3"/>
      <c r="BT1934" s="3"/>
      <c r="BU1934" s="3"/>
      <c r="BV1934" s="3"/>
      <c r="BW1934" s="3"/>
      <c r="BX1934" s="3"/>
      <c r="BY1934" s="3"/>
      <c r="BZ1934" s="3"/>
      <c r="CA1934" s="3"/>
      <c r="CB1934" s="3"/>
      <c r="CC1934" s="3"/>
      <c r="CD1934" s="3"/>
      <c r="CE1934" s="3"/>
      <c r="CF1934" s="3"/>
      <c r="CG1934" s="3"/>
      <c r="CH1934" s="3"/>
      <c r="CI1934" s="3"/>
      <c r="CJ1934" s="3"/>
      <c r="CK1934" s="3"/>
      <c r="CL1934" s="3"/>
      <c r="CM1934" s="3"/>
      <c r="CN1934" s="3"/>
      <c r="CO1934" s="3"/>
      <c r="CP1934" s="3"/>
      <c r="CQ1934" s="3"/>
      <c r="CR1934" s="3"/>
      <c r="CS1934" s="3"/>
      <c r="CT1934" s="3"/>
      <c r="CU1934" s="3"/>
      <c r="CV1934" s="3"/>
      <c r="CW1934" s="3"/>
      <c r="CX1934" s="3"/>
      <c r="CY1934" s="3"/>
      <c r="CZ1934" s="3"/>
      <c r="DA1934" s="3"/>
      <c r="DB1934" s="3"/>
      <c r="DC1934" s="3"/>
      <c r="DD1934" s="3"/>
      <c r="DE1934" s="3"/>
      <c r="DF1934" s="3"/>
      <c r="DG1934" s="3"/>
      <c r="DH1934" s="3"/>
      <c r="DI1934" s="3"/>
      <c r="DJ1934" s="3"/>
    </row>
    <row r="1935" spans="1:114" ht="49.5" customHeight="1">
      <c r="A1935" s="4">
        <v>47</v>
      </c>
      <c r="B1935" s="81"/>
      <c r="C1935" s="81" t="s">
        <v>4500</v>
      </c>
      <c r="D1935" s="18" t="s">
        <v>4496</v>
      </c>
      <c r="E1935" s="18" t="s">
        <v>4497</v>
      </c>
      <c r="F1935" s="31" t="s">
        <v>4501</v>
      </c>
      <c r="G1935" s="31" t="s">
        <v>4275</v>
      </c>
      <c r="H1935" s="150">
        <v>5351</v>
      </c>
      <c r="I1935" s="4"/>
      <c r="J1935" s="4"/>
      <c r="K1935" s="4" t="s">
        <v>4381</v>
      </c>
      <c r="L1935" s="18" t="s">
        <v>4502</v>
      </c>
      <c r="M1935" s="18" t="s">
        <v>4284</v>
      </c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  <c r="BN1935" s="3"/>
      <c r="BO1935" s="3"/>
      <c r="BP1935" s="3"/>
      <c r="BQ1935" s="3"/>
      <c r="BR1935" s="3"/>
      <c r="BS1935" s="3"/>
      <c r="BT1935" s="3"/>
      <c r="BU1935" s="3"/>
      <c r="BV1935" s="3"/>
      <c r="BW1935" s="3"/>
      <c r="BX1935" s="3"/>
      <c r="BY1935" s="3"/>
      <c r="BZ1935" s="3"/>
      <c r="CA1935" s="3"/>
      <c r="CB1935" s="3"/>
      <c r="CC1935" s="3"/>
      <c r="CD1935" s="3"/>
      <c r="CE1935" s="3"/>
      <c r="CF1935" s="3"/>
      <c r="CG1935" s="3"/>
      <c r="CH1935" s="3"/>
      <c r="CI1935" s="3"/>
      <c r="CJ1935" s="3"/>
      <c r="CK1935" s="3"/>
      <c r="CL1935" s="3"/>
      <c r="CM1935" s="3"/>
      <c r="CN1935" s="3"/>
      <c r="CO1935" s="3"/>
      <c r="CP1935" s="3"/>
      <c r="CQ1935" s="3"/>
      <c r="CR1935" s="3"/>
      <c r="CS1935" s="3"/>
      <c r="CT1935" s="3"/>
      <c r="CU1935" s="3"/>
      <c r="CV1935" s="3"/>
      <c r="CW1935" s="3"/>
      <c r="CX1935" s="3"/>
      <c r="CY1935" s="3"/>
      <c r="CZ1935" s="3"/>
      <c r="DA1935" s="3"/>
      <c r="DB1935" s="3"/>
      <c r="DC1935" s="3"/>
      <c r="DD1935" s="3"/>
      <c r="DE1935" s="3"/>
      <c r="DF1935" s="3"/>
      <c r="DG1935" s="3"/>
      <c r="DH1935" s="3"/>
      <c r="DI1935" s="3"/>
      <c r="DJ1935" s="3"/>
    </row>
    <row r="1936" spans="1:114" ht="49.5" customHeight="1">
      <c r="A1936" s="4">
        <v>48</v>
      </c>
      <c r="B1936" s="81"/>
      <c r="C1936" s="81" t="s">
        <v>4503</v>
      </c>
      <c r="D1936" s="18" t="s">
        <v>4504</v>
      </c>
      <c r="E1936" s="18" t="s">
        <v>4505</v>
      </c>
      <c r="F1936" s="31" t="s">
        <v>4506</v>
      </c>
      <c r="G1936" s="31" t="s">
        <v>4327</v>
      </c>
      <c r="H1936" s="150">
        <v>447</v>
      </c>
      <c r="I1936" s="4"/>
      <c r="J1936" s="4"/>
      <c r="K1936" s="4" t="s">
        <v>2698</v>
      </c>
      <c r="L1936" s="18" t="s">
        <v>4507</v>
      </c>
      <c r="M1936" s="18" t="s">
        <v>4284</v>
      </c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S1936" s="3"/>
      <c r="BT1936" s="3"/>
      <c r="BU1936" s="3"/>
      <c r="BV1936" s="3"/>
      <c r="BW1936" s="3"/>
      <c r="BX1936" s="3"/>
      <c r="BY1936" s="3"/>
      <c r="BZ1936" s="3"/>
      <c r="CA1936" s="3"/>
      <c r="CB1936" s="3"/>
      <c r="CC1936" s="3"/>
      <c r="CD1936" s="3"/>
      <c r="CE1936" s="3"/>
      <c r="CF1936" s="3"/>
      <c r="CG1936" s="3"/>
      <c r="CH1936" s="3"/>
      <c r="CI1936" s="3"/>
      <c r="CJ1936" s="3"/>
      <c r="CK1936" s="3"/>
      <c r="CL1936" s="3"/>
      <c r="CM1936" s="3"/>
      <c r="CN1936" s="3"/>
      <c r="CO1936" s="3"/>
      <c r="CP1936" s="3"/>
      <c r="CQ1936" s="3"/>
      <c r="CR1936" s="3"/>
      <c r="CS1936" s="3"/>
      <c r="CT1936" s="3"/>
      <c r="CU1936" s="3"/>
      <c r="CV1936" s="3"/>
      <c r="CW1936" s="3"/>
      <c r="CX1936" s="3"/>
      <c r="CY1936" s="3"/>
      <c r="CZ1936" s="3"/>
      <c r="DA1936" s="3"/>
      <c r="DB1936" s="3"/>
      <c r="DC1936" s="3"/>
      <c r="DD1936" s="3"/>
      <c r="DE1936" s="3"/>
      <c r="DF1936" s="3"/>
      <c r="DG1936" s="3"/>
      <c r="DH1936" s="3"/>
      <c r="DI1936" s="3"/>
      <c r="DJ1936" s="3"/>
    </row>
    <row r="1937" spans="1:114" ht="49.5" customHeight="1">
      <c r="A1937" s="4">
        <v>49</v>
      </c>
      <c r="B1937" s="81"/>
      <c r="C1937" s="81" t="s">
        <v>4508</v>
      </c>
      <c r="D1937" s="18" t="s">
        <v>4504</v>
      </c>
      <c r="E1937" s="18" t="s">
        <v>4509</v>
      </c>
      <c r="F1937" s="31" t="s">
        <v>4510</v>
      </c>
      <c r="G1937" s="31" t="s">
        <v>4511</v>
      </c>
      <c r="H1937" s="150">
        <v>3780</v>
      </c>
      <c r="I1937" s="4"/>
      <c r="J1937" s="4"/>
      <c r="K1937" s="4" t="s">
        <v>2698</v>
      </c>
      <c r="L1937" s="18" t="s">
        <v>4512</v>
      </c>
      <c r="M1937" s="18" t="s">
        <v>4284</v>
      </c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S1937" s="3"/>
      <c r="BT1937" s="3"/>
      <c r="BU1937" s="3"/>
      <c r="BV1937" s="3"/>
      <c r="BW1937" s="3"/>
      <c r="BX1937" s="3"/>
      <c r="BY1937" s="3"/>
      <c r="BZ1937" s="3"/>
      <c r="CA1937" s="3"/>
      <c r="CB1937" s="3"/>
      <c r="CC1937" s="3"/>
      <c r="CD1937" s="3"/>
      <c r="CE1937" s="3"/>
      <c r="CF1937" s="3"/>
      <c r="CG1937" s="3"/>
      <c r="CH1937" s="3"/>
      <c r="CI1937" s="3"/>
      <c r="CJ1937" s="3"/>
      <c r="CK1937" s="3"/>
      <c r="CL1937" s="3"/>
      <c r="CM1937" s="3"/>
      <c r="CN1937" s="3"/>
      <c r="CO1937" s="3"/>
      <c r="CP1937" s="3"/>
      <c r="CQ1937" s="3"/>
      <c r="CR1937" s="3"/>
      <c r="CS1937" s="3"/>
      <c r="CT1937" s="3"/>
      <c r="CU1937" s="3"/>
      <c r="CV1937" s="3"/>
      <c r="CW1937" s="3"/>
      <c r="CX1937" s="3"/>
      <c r="CY1937" s="3"/>
      <c r="CZ1937" s="3"/>
      <c r="DA1937" s="3"/>
      <c r="DB1937" s="3"/>
      <c r="DC1937" s="3"/>
      <c r="DD1937" s="3"/>
      <c r="DE1937" s="3"/>
      <c r="DF1937" s="3"/>
      <c r="DG1937" s="3"/>
      <c r="DH1937" s="3"/>
      <c r="DI1937" s="3"/>
      <c r="DJ1937" s="3"/>
    </row>
    <row r="1938" spans="1:114" ht="49.5" customHeight="1">
      <c r="A1938" s="4">
        <v>50</v>
      </c>
      <c r="B1938" s="81"/>
      <c r="C1938" s="81" t="s">
        <v>4513</v>
      </c>
      <c r="D1938" s="18" t="s">
        <v>4514</v>
      </c>
      <c r="E1938" s="18" t="s">
        <v>4515</v>
      </c>
      <c r="F1938" s="31" t="s">
        <v>4516</v>
      </c>
      <c r="G1938" s="31" t="s">
        <v>2690</v>
      </c>
      <c r="H1938" s="150">
        <v>2000</v>
      </c>
      <c r="I1938" s="4"/>
      <c r="J1938" s="4"/>
      <c r="K1938" s="4" t="s">
        <v>2698</v>
      </c>
      <c r="L1938" s="18" t="s">
        <v>4517</v>
      </c>
      <c r="M1938" s="18" t="s">
        <v>4284</v>
      </c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S1938" s="3"/>
      <c r="BT1938" s="3"/>
      <c r="BU1938" s="3"/>
      <c r="BV1938" s="3"/>
      <c r="BW1938" s="3"/>
      <c r="BX1938" s="3"/>
      <c r="BY1938" s="3"/>
      <c r="BZ1938" s="3"/>
      <c r="CA1938" s="3"/>
      <c r="CB1938" s="3"/>
      <c r="CC1938" s="3"/>
      <c r="CD1938" s="3"/>
      <c r="CE1938" s="3"/>
      <c r="CF1938" s="3"/>
      <c r="CG1938" s="3"/>
      <c r="CH1938" s="3"/>
      <c r="CI1938" s="3"/>
      <c r="CJ1938" s="3"/>
      <c r="CK1938" s="3"/>
      <c r="CL1938" s="3"/>
      <c r="CM1938" s="3"/>
      <c r="CN1938" s="3"/>
      <c r="CO1938" s="3"/>
      <c r="CP1938" s="3"/>
      <c r="CQ1938" s="3"/>
      <c r="CR1938" s="3"/>
      <c r="CS1938" s="3"/>
      <c r="CT1938" s="3"/>
      <c r="CU1938" s="3"/>
      <c r="CV1938" s="3"/>
      <c r="CW1938" s="3"/>
      <c r="CX1938" s="3"/>
      <c r="CY1938" s="3"/>
      <c r="CZ1938" s="3"/>
      <c r="DA1938" s="3"/>
      <c r="DB1938" s="3"/>
      <c r="DC1938" s="3"/>
      <c r="DD1938" s="3"/>
      <c r="DE1938" s="3"/>
      <c r="DF1938" s="3"/>
      <c r="DG1938" s="3"/>
      <c r="DH1938" s="3"/>
      <c r="DI1938" s="3"/>
      <c r="DJ1938" s="3"/>
    </row>
    <row r="1939" spans="1:114" ht="49.5" customHeight="1">
      <c r="A1939" s="4">
        <v>51</v>
      </c>
      <c r="B1939" s="81"/>
      <c r="C1939" s="81" t="s">
        <v>4172</v>
      </c>
      <c r="D1939" s="18" t="s">
        <v>4514</v>
      </c>
      <c r="E1939" s="18" t="s">
        <v>4518</v>
      </c>
      <c r="F1939" s="31" t="s">
        <v>4519</v>
      </c>
      <c r="G1939" s="31" t="s">
        <v>2690</v>
      </c>
      <c r="H1939" s="150">
        <v>5000</v>
      </c>
      <c r="I1939" s="4"/>
      <c r="J1939" s="4"/>
      <c r="K1939" s="4" t="s">
        <v>2698</v>
      </c>
      <c r="L1939" s="18" t="s">
        <v>4520</v>
      </c>
      <c r="M1939" s="18" t="s">
        <v>4284</v>
      </c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  <c r="BN1939" s="3"/>
      <c r="BO1939" s="3"/>
      <c r="BP1939" s="3"/>
      <c r="BQ1939" s="3"/>
      <c r="BR1939" s="3"/>
      <c r="BS1939" s="3"/>
      <c r="BT1939" s="3"/>
      <c r="BU1939" s="3"/>
      <c r="BV1939" s="3"/>
      <c r="BW1939" s="3"/>
      <c r="BX1939" s="3"/>
      <c r="BY1939" s="3"/>
      <c r="BZ1939" s="3"/>
      <c r="CA1939" s="3"/>
      <c r="CB1939" s="3"/>
      <c r="CC1939" s="3"/>
      <c r="CD1939" s="3"/>
      <c r="CE1939" s="3"/>
      <c r="CF1939" s="3"/>
      <c r="CG1939" s="3"/>
      <c r="CH1939" s="3"/>
      <c r="CI1939" s="3"/>
      <c r="CJ1939" s="3"/>
      <c r="CK1939" s="3"/>
      <c r="CL1939" s="3"/>
      <c r="CM1939" s="3"/>
      <c r="CN1939" s="3"/>
      <c r="CO1939" s="3"/>
      <c r="CP1939" s="3"/>
      <c r="CQ1939" s="3"/>
      <c r="CR1939" s="3"/>
      <c r="CS1939" s="3"/>
      <c r="CT1939" s="3"/>
      <c r="CU1939" s="3"/>
      <c r="CV1939" s="3"/>
      <c r="CW1939" s="3"/>
      <c r="CX1939" s="3"/>
      <c r="CY1939" s="3"/>
      <c r="CZ1939" s="3"/>
      <c r="DA1939" s="3"/>
      <c r="DB1939" s="3"/>
      <c r="DC1939" s="3"/>
      <c r="DD1939" s="3"/>
      <c r="DE1939" s="3"/>
      <c r="DF1939" s="3"/>
      <c r="DG1939" s="3"/>
      <c r="DH1939" s="3"/>
      <c r="DI1939" s="3"/>
      <c r="DJ1939" s="3"/>
    </row>
    <row r="1940" spans="1:114" ht="49.5" customHeight="1">
      <c r="A1940" s="4">
        <v>52</v>
      </c>
      <c r="B1940" s="81"/>
      <c r="C1940" s="81" t="s">
        <v>4521</v>
      </c>
      <c r="D1940" s="18" t="s">
        <v>4522</v>
      </c>
      <c r="E1940" s="18" t="s">
        <v>4523</v>
      </c>
      <c r="F1940" s="31" t="s">
        <v>4524</v>
      </c>
      <c r="G1940" s="31" t="s">
        <v>4525</v>
      </c>
      <c r="H1940" s="150">
        <v>39955</v>
      </c>
      <c r="I1940" s="4"/>
      <c r="J1940" s="4"/>
      <c r="K1940" s="4" t="s">
        <v>4526</v>
      </c>
      <c r="L1940" s="18" t="s">
        <v>4527</v>
      </c>
      <c r="M1940" s="18" t="s">
        <v>4284</v>
      </c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  <c r="BN1940" s="3"/>
      <c r="BO1940" s="3"/>
      <c r="BP1940" s="3"/>
      <c r="BQ1940" s="3"/>
      <c r="BR1940" s="3"/>
      <c r="BS1940" s="3"/>
      <c r="BT1940" s="3"/>
      <c r="BU1940" s="3"/>
      <c r="BV1940" s="3"/>
      <c r="BW1940" s="3"/>
      <c r="BX1940" s="3"/>
      <c r="BY1940" s="3"/>
      <c r="BZ1940" s="3"/>
      <c r="CA1940" s="3"/>
      <c r="CB1940" s="3"/>
      <c r="CC1940" s="3"/>
      <c r="CD1940" s="3"/>
      <c r="CE1940" s="3"/>
      <c r="CF1940" s="3"/>
      <c r="CG1940" s="3"/>
      <c r="CH1940" s="3"/>
      <c r="CI1940" s="3"/>
      <c r="CJ1940" s="3"/>
      <c r="CK1940" s="3"/>
      <c r="CL1940" s="3"/>
      <c r="CM1940" s="3"/>
      <c r="CN1940" s="3"/>
      <c r="CO1940" s="3"/>
      <c r="CP1940" s="3"/>
      <c r="CQ1940" s="3"/>
      <c r="CR1940" s="3"/>
      <c r="CS1940" s="3"/>
      <c r="CT1940" s="3"/>
      <c r="CU1940" s="3"/>
      <c r="CV1940" s="3"/>
      <c r="CW1940" s="3"/>
      <c r="CX1940" s="3"/>
      <c r="CY1940" s="3"/>
      <c r="CZ1940" s="3"/>
      <c r="DA1940" s="3"/>
      <c r="DB1940" s="3"/>
      <c r="DC1940" s="3"/>
      <c r="DD1940" s="3"/>
      <c r="DE1940" s="3"/>
      <c r="DF1940" s="3"/>
      <c r="DG1940" s="3"/>
      <c r="DH1940" s="3"/>
      <c r="DI1940" s="3"/>
      <c r="DJ1940" s="3"/>
    </row>
    <row r="1941" spans="1:114" ht="72" customHeight="1">
      <c r="A1941" s="4">
        <v>53</v>
      </c>
      <c r="B1941" s="81"/>
      <c r="C1941" s="81" t="s">
        <v>4528</v>
      </c>
      <c r="D1941" s="18" t="s">
        <v>4529</v>
      </c>
      <c r="E1941" s="18" t="s">
        <v>4530</v>
      </c>
      <c r="F1941" s="31" t="s">
        <v>4531</v>
      </c>
      <c r="G1941" s="31" t="s">
        <v>4525</v>
      </c>
      <c r="H1941" s="150">
        <v>10200</v>
      </c>
      <c r="I1941" s="4"/>
      <c r="J1941" s="4"/>
      <c r="K1941" s="4" t="s">
        <v>4526</v>
      </c>
      <c r="L1941" s="18" t="s">
        <v>4532</v>
      </c>
      <c r="M1941" s="18" t="s">
        <v>4284</v>
      </c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  <c r="BN1941" s="3"/>
      <c r="BO1941" s="3"/>
      <c r="BP1941" s="3"/>
      <c r="BQ1941" s="3"/>
      <c r="BR1941" s="3"/>
      <c r="BS1941" s="3"/>
      <c r="BT1941" s="3"/>
      <c r="BU1941" s="3"/>
      <c r="BV1941" s="3"/>
      <c r="BW1941" s="3"/>
      <c r="BX1941" s="3"/>
      <c r="BY1941" s="3"/>
      <c r="BZ1941" s="3"/>
      <c r="CA1941" s="3"/>
      <c r="CB1941" s="3"/>
      <c r="CC1941" s="3"/>
      <c r="CD1941" s="3"/>
      <c r="CE1941" s="3"/>
      <c r="CF1941" s="3"/>
      <c r="CG1941" s="3"/>
      <c r="CH1941" s="3"/>
      <c r="CI1941" s="3"/>
      <c r="CJ1941" s="3"/>
      <c r="CK1941" s="3"/>
      <c r="CL1941" s="3"/>
      <c r="CM1941" s="3"/>
      <c r="CN1941" s="3"/>
      <c r="CO1941" s="3"/>
      <c r="CP1941" s="3"/>
      <c r="CQ1941" s="3"/>
      <c r="CR1941" s="3"/>
      <c r="CS1941" s="3"/>
      <c r="CT1941" s="3"/>
      <c r="CU1941" s="3"/>
      <c r="CV1941" s="3"/>
      <c r="CW1941" s="3"/>
      <c r="CX1941" s="3"/>
      <c r="CY1941" s="3"/>
      <c r="CZ1941" s="3"/>
      <c r="DA1941" s="3"/>
      <c r="DB1941" s="3"/>
      <c r="DC1941" s="3"/>
      <c r="DD1941" s="3"/>
      <c r="DE1941" s="3"/>
      <c r="DF1941" s="3"/>
      <c r="DG1941" s="3"/>
      <c r="DH1941" s="3"/>
      <c r="DI1941" s="3"/>
      <c r="DJ1941" s="3"/>
    </row>
    <row r="1942" spans="1:114" ht="49.5" customHeight="1">
      <c r="A1942" s="4">
        <v>54</v>
      </c>
      <c r="B1942" s="81"/>
      <c r="C1942" s="81" t="s">
        <v>4533</v>
      </c>
      <c r="D1942" s="18" t="s">
        <v>4534</v>
      </c>
      <c r="E1942" s="18" t="s">
        <v>4535</v>
      </c>
      <c r="F1942" s="31" t="s">
        <v>4536</v>
      </c>
      <c r="G1942" s="31" t="s">
        <v>4424</v>
      </c>
      <c r="H1942" s="150">
        <v>4120</v>
      </c>
      <c r="I1942" s="4"/>
      <c r="J1942" s="4"/>
      <c r="K1942" s="4" t="s">
        <v>4526</v>
      </c>
      <c r="L1942" s="18" t="s">
        <v>4537</v>
      </c>
      <c r="M1942" s="18" t="s">
        <v>4284</v>
      </c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  <c r="BN1942" s="3"/>
      <c r="BO1942" s="3"/>
      <c r="BP1942" s="3"/>
      <c r="BQ1942" s="3"/>
      <c r="BR1942" s="3"/>
      <c r="BS1942" s="3"/>
      <c r="BT1942" s="3"/>
      <c r="BU1942" s="3"/>
      <c r="BV1942" s="3"/>
      <c r="BW1942" s="3"/>
      <c r="BX1942" s="3"/>
      <c r="BY1942" s="3"/>
      <c r="BZ1942" s="3"/>
      <c r="CA1942" s="3"/>
      <c r="CB1942" s="3"/>
      <c r="CC1942" s="3"/>
      <c r="CD1942" s="3"/>
      <c r="CE1942" s="3"/>
      <c r="CF1942" s="3"/>
      <c r="CG1942" s="3"/>
      <c r="CH1942" s="3"/>
      <c r="CI1942" s="3"/>
      <c r="CJ1942" s="3"/>
      <c r="CK1942" s="3"/>
      <c r="CL1942" s="3"/>
      <c r="CM1942" s="3"/>
      <c r="CN1942" s="3"/>
      <c r="CO1942" s="3"/>
      <c r="CP1942" s="3"/>
      <c r="CQ1942" s="3"/>
      <c r="CR1942" s="3"/>
      <c r="CS1942" s="3"/>
      <c r="CT1942" s="3"/>
      <c r="CU1942" s="3"/>
      <c r="CV1942" s="3"/>
      <c r="CW1942" s="3"/>
      <c r="CX1942" s="3"/>
      <c r="CY1942" s="3"/>
      <c r="CZ1942" s="3"/>
      <c r="DA1942" s="3"/>
      <c r="DB1942" s="3"/>
      <c r="DC1942" s="3"/>
      <c r="DD1942" s="3"/>
      <c r="DE1942" s="3"/>
      <c r="DF1942" s="3"/>
      <c r="DG1942" s="3"/>
      <c r="DH1942" s="3"/>
      <c r="DI1942" s="3"/>
      <c r="DJ1942" s="3"/>
    </row>
    <row r="1943" spans="1:114" ht="49.5" customHeight="1">
      <c r="A1943" s="4">
        <v>55</v>
      </c>
      <c r="B1943" s="81"/>
      <c r="C1943" s="81" t="s">
        <v>4538</v>
      </c>
      <c r="D1943" s="18" t="s">
        <v>4539</v>
      </c>
      <c r="E1943" s="18" t="s">
        <v>4540</v>
      </c>
      <c r="F1943" s="31" t="s">
        <v>4541</v>
      </c>
      <c r="G1943" s="31" t="s">
        <v>4424</v>
      </c>
      <c r="H1943" s="150">
        <v>400</v>
      </c>
      <c r="I1943" s="4"/>
      <c r="J1943" s="4"/>
      <c r="K1943" s="4" t="s">
        <v>4526</v>
      </c>
      <c r="L1943" s="18" t="s">
        <v>4542</v>
      </c>
      <c r="M1943" s="18" t="s">
        <v>4284</v>
      </c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  <c r="BN1943" s="3"/>
      <c r="BO1943" s="3"/>
      <c r="BP1943" s="3"/>
      <c r="BQ1943" s="3"/>
      <c r="BR1943" s="3"/>
      <c r="BS1943" s="3"/>
      <c r="BT1943" s="3"/>
      <c r="BU1943" s="3"/>
      <c r="BV1943" s="3"/>
      <c r="BW1943" s="3"/>
      <c r="BX1943" s="3"/>
      <c r="BY1943" s="3"/>
      <c r="BZ1943" s="3"/>
      <c r="CA1943" s="3"/>
      <c r="CB1943" s="3"/>
      <c r="CC1943" s="3"/>
      <c r="CD1943" s="3"/>
      <c r="CE1943" s="3"/>
      <c r="CF1943" s="3"/>
      <c r="CG1943" s="3"/>
      <c r="CH1943" s="3"/>
      <c r="CI1943" s="3"/>
      <c r="CJ1943" s="3"/>
      <c r="CK1943" s="3"/>
      <c r="CL1943" s="3"/>
      <c r="CM1943" s="3"/>
      <c r="CN1943" s="3"/>
      <c r="CO1943" s="3"/>
      <c r="CP1943" s="3"/>
      <c r="CQ1943" s="3"/>
      <c r="CR1943" s="3"/>
      <c r="CS1943" s="3"/>
      <c r="CT1943" s="3"/>
      <c r="CU1943" s="3"/>
      <c r="CV1943" s="3"/>
      <c r="CW1943" s="3"/>
      <c r="CX1943" s="3"/>
      <c r="CY1943" s="3"/>
      <c r="CZ1943" s="3"/>
      <c r="DA1943" s="3"/>
      <c r="DB1943" s="3"/>
      <c r="DC1943" s="3"/>
      <c r="DD1943" s="3"/>
      <c r="DE1943" s="3"/>
      <c r="DF1943" s="3"/>
      <c r="DG1943" s="3"/>
      <c r="DH1943" s="3"/>
      <c r="DI1943" s="3"/>
      <c r="DJ1943" s="3"/>
    </row>
    <row r="1944" spans="1:114" ht="49.5" customHeight="1">
      <c r="A1944" s="4">
        <v>56</v>
      </c>
      <c r="B1944" s="81"/>
      <c r="C1944" s="81" t="s">
        <v>4543</v>
      </c>
      <c r="D1944" s="18" t="s">
        <v>4544</v>
      </c>
      <c r="E1944" s="31" t="s">
        <v>4545</v>
      </c>
      <c r="F1944" s="31" t="s">
        <v>4546</v>
      </c>
      <c r="G1944" s="31" t="s">
        <v>4281</v>
      </c>
      <c r="H1944" s="150">
        <v>12657</v>
      </c>
      <c r="I1944" s="4"/>
      <c r="J1944" s="4"/>
      <c r="K1944" s="4" t="s">
        <v>4547</v>
      </c>
      <c r="L1944" s="18" t="s">
        <v>4548</v>
      </c>
      <c r="M1944" s="18" t="s">
        <v>4270</v>
      </c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  <c r="BN1944" s="3"/>
      <c r="BO1944" s="3"/>
      <c r="BP1944" s="3"/>
      <c r="BQ1944" s="3"/>
      <c r="BR1944" s="3"/>
      <c r="BS1944" s="3"/>
      <c r="BT1944" s="3"/>
      <c r="BU1944" s="3"/>
      <c r="BV1944" s="3"/>
      <c r="BW1944" s="3"/>
      <c r="BX1944" s="3"/>
      <c r="BY1944" s="3"/>
      <c r="BZ1944" s="3"/>
      <c r="CA1944" s="3"/>
      <c r="CB1944" s="3"/>
      <c r="CC1944" s="3"/>
      <c r="CD1944" s="3"/>
      <c r="CE1944" s="3"/>
      <c r="CF1944" s="3"/>
      <c r="CG1944" s="3"/>
      <c r="CH1944" s="3"/>
      <c r="CI1944" s="3"/>
      <c r="CJ1944" s="3"/>
      <c r="CK1944" s="3"/>
      <c r="CL1944" s="3"/>
      <c r="CM1944" s="3"/>
      <c r="CN1944" s="3"/>
      <c r="CO1944" s="3"/>
      <c r="CP1944" s="3"/>
      <c r="CQ1944" s="3"/>
      <c r="CR1944" s="3"/>
      <c r="CS1944" s="3"/>
      <c r="CT1944" s="3"/>
      <c r="CU1944" s="3"/>
      <c r="CV1944" s="3"/>
      <c r="CW1944" s="3"/>
      <c r="CX1944" s="3"/>
      <c r="CY1944" s="3"/>
      <c r="CZ1944" s="3"/>
      <c r="DA1944" s="3"/>
      <c r="DB1944" s="3"/>
      <c r="DC1944" s="3"/>
      <c r="DD1944" s="3"/>
      <c r="DE1944" s="3"/>
      <c r="DF1944" s="3"/>
      <c r="DG1944" s="3"/>
      <c r="DH1944" s="3"/>
      <c r="DI1944" s="3"/>
      <c r="DJ1944" s="3"/>
    </row>
    <row r="1945" spans="1:114" ht="49.5" customHeight="1">
      <c r="A1945" s="4">
        <v>57</v>
      </c>
      <c r="B1945" s="81"/>
      <c r="C1945" s="81" t="s">
        <v>4549</v>
      </c>
      <c r="D1945" s="18" t="s">
        <v>4544</v>
      </c>
      <c r="E1945" s="18" t="s">
        <v>4550</v>
      </c>
      <c r="F1945" s="31" t="s">
        <v>4551</v>
      </c>
      <c r="G1945" s="31" t="s">
        <v>4552</v>
      </c>
      <c r="H1945" s="150">
        <v>12714</v>
      </c>
      <c r="I1945" s="4"/>
      <c r="J1945" s="4"/>
      <c r="K1945" s="4" t="s">
        <v>4547</v>
      </c>
      <c r="L1945" s="18" t="s">
        <v>4553</v>
      </c>
      <c r="M1945" s="18" t="s">
        <v>4270</v>
      </c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  <c r="BN1945" s="3"/>
      <c r="BO1945" s="3"/>
      <c r="BP1945" s="3"/>
      <c r="BQ1945" s="3"/>
      <c r="BR1945" s="3"/>
      <c r="BS1945" s="3"/>
      <c r="BT1945" s="3"/>
      <c r="BU1945" s="3"/>
      <c r="BV1945" s="3"/>
      <c r="BW1945" s="3"/>
      <c r="BX1945" s="3"/>
      <c r="BY1945" s="3"/>
      <c r="BZ1945" s="3"/>
      <c r="CA1945" s="3"/>
      <c r="CB1945" s="3"/>
      <c r="CC1945" s="3"/>
      <c r="CD1945" s="3"/>
      <c r="CE1945" s="3"/>
      <c r="CF1945" s="3"/>
      <c r="CG1945" s="3"/>
      <c r="CH1945" s="3"/>
      <c r="CI1945" s="3"/>
      <c r="CJ1945" s="3"/>
      <c r="CK1945" s="3"/>
      <c r="CL1945" s="3"/>
      <c r="CM1945" s="3"/>
      <c r="CN1945" s="3"/>
      <c r="CO1945" s="3"/>
      <c r="CP1945" s="3"/>
      <c r="CQ1945" s="3"/>
      <c r="CR1945" s="3"/>
      <c r="CS1945" s="3"/>
      <c r="CT1945" s="3"/>
      <c r="CU1945" s="3"/>
      <c r="CV1945" s="3"/>
      <c r="CW1945" s="3"/>
      <c r="CX1945" s="3"/>
      <c r="CY1945" s="3"/>
      <c r="CZ1945" s="3"/>
      <c r="DA1945" s="3"/>
      <c r="DB1945" s="3"/>
      <c r="DC1945" s="3"/>
      <c r="DD1945" s="3"/>
      <c r="DE1945" s="3"/>
      <c r="DF1945" s="3"/>
      <c r="DG1945" s="3"/>
      <c r="DH1945" s="3"/>
      <c r="DI1945" s="3"/>
      <c r="DJ1945" s="3"/>
    </row>
    <row r="1946" spans="1:114" ht="49.5" customHeight="1">
      <c r="A1946" s="4">
        <v>58</v>
      </c>
      <c r="B1946" s="81"/>
      <c r="C1946" s="81" t="s">
        <v>4554</v>
      </c>
      <c r="D1946" s="18" t="s">
        <v>4278</v>
      </c>
      <c r="E1946" s="18" t="s">
        <v>4555</v>
      </c>
      <c r="F1946" s="31" t="s">
        <v>4556</v>
      </c>
      <c r="G1946" s="31" t="s">
        <v>4395</v>
      </c>
      <c r="H1946" s="150">
        <v>8200</v>
      </c>
      <c r="I1946" s="4"/>
      <c r="J1946" s="4"/>
      <c r="K1946" s="4" t="s">
        <v>4547</v>
      </c>
      <c r="L1946" s="18" t="s">
        <v>4557</v>
      </c>
      <c r="M1946" s="18" t="s">
        <v>4270</v>
      </c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  <c r="BN1946" s="3"/>
      <c r="BO1946" s="3"/>
      <c r="BP1946" s="3"/>
      <c r="BQ1946" s="3"/>
      <c r="BR1946" s="3"/>
      <c r="BS1946" s="3"/>
      <c r="BT1946" s="3"/>
      <c r="BU1946" s="3"/>
      <c r="BV1946" s="3"/>
      <c r="BW1946" s="3"/>
      <c r="BX1946" s="3"/>
      <c r="BY1946" s="3"/>
      <c r="BZ1946" s="3"/>
      <c r="CA1946" s="3"/>
      <c r="CB1946" s="3"/>
      <c r="CC1946" s="3"/>
      <c r="CD1946" s="3"/>
      <c r="CE1946" s="3"/>
      <c r="CF1946" s="3"/>
      <c r="CG1946" s="3"/>
      <c r="CH1946" s="3"/>
      <c r="CI1946" s="3"/>
      <c r="CJ1946" s="3"/>
      <c r="CK1946" s="3"/>
      <c r="CL1946" s="3"/>
      <c r="CM1946" s="3"/>
      <c r="CN1946" s="3"/>
      <c r="CO1946" s="3"/>
      <c r="CP1946" s="3"/>
      <c r="CQ1946" s="3"/>
      <c r="CR1946" s="3"/>
      <c r="CS1946" s="3"/>
      <c r="CT1946" s="3"/>
      <c r="CU1946" s="3"/>
      <c r="CV1946" s="3"/>
      <c r="CW1946" s="3"/>
      <c r="CX1946" s="3"/>
      <c r="CY1946" s="3"/>
      <c r="CZ1946" s="3"/>
      <c r="DA1946" s="3"/>
      <c r="DB1946" s="3"/>
      <c r="DC1946" s="3"/>
      <c r="DD1946" s="3"/>
      <c r="DE1946" s="3"/>
      <c r="DF1946" s="3"/>
      <c r="DG1946" s="3"/>
      <c r="DH1946" s="3"/>
      <c r="DI1946" s="3"/>
      <c r="DJ1946" s="3"/>
    </row>
    <row r="1947" spans="1:114" ht="49.5" customHeight="1">
      <c r="A1947" s="4">
        <v>59</v>
      </c>
      <c r="B1947" s="81"/>
      <c r="C1947" s="81" t="s">
        <v>4558</v>
      </c>
      <c r="D1947" s="18" t="s">
        <v>4559</v>
      </c>
      <c r="E1947" s="18" t="s">
        <v>4560</v>
      </c>
      <c r="F1947" s="31" t="s">
        <v>4561</v>
      </c>
      <c r="G1947" s="31" t="s">
        <v>4281</v>
      </c>
      <c r="H1947" s="150">
        <v>34769</v>
      </c>
      <c r="I1947" s="4"/>
      <c r="J1947" s="4"/>
      <c r="K1947" s="4" t="s">
        <v>4547</v>
      </c>
      <c r="L1947" s="18" t="s">
        <v>4562</v>
      </c>
      <c r="M1947" s="18" t="s">
        <v>4270</v>
      </c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  <c r="BN1947" s="3"/>
      <c r="BO1947" s="3"/>
      <c r="BP1947" s="3"/>
      <c r="BQ1947" s="3"/>
      <c r="BR1947" s="3"/>
      <c r="BS1947" s="3"/>
      <c r="BT1947" s="3"/>
      <c r="BU1947" s="3"/>
      <c r="BV1947" s="3"/>
      <c r="BW1947" s="3"/>
      <c r="BX1947" s="3"/>
      <c r="BY1947" s="3"/>
      <c r="BZ1947" s="3"/>
      <c r="CA1947" s="3"/>
      <c r="CB1947" s="3"/>
      <c r="CC1947" s="3"/>
      <c r="CD1947" s="3"/>
      <c r="CE1947" s="3"/>
      <c r="CF1947" s="3"/>
      <c r="CG1947" s="3"/>
      <c r="CH1947" s="3"/>
      <c r="CI1947" s="3"/>
      <c r="CJ1947" s="3"/>
      <c r="CK1947" s="3"/>
      <c r="CL1947" s="3"/>
      <c r="CM1947" s="3"/>
      <c r="CN1947" s="3"/>
      <c r="CO1947" s="3"/>
      <c r="CP1947" s="3"/>
      <c r="CQ1947" s="3"/>
      <c r="CR1947" s="3"/>
      <c r="CS1947" s="3"/>
      <c r="CT1947" s="3"/>
      <c r="CU1947" s="3"/>
      <c r="CV1947" s="3"/>
      <c r="CW1947" s="3"/>
      <c r="CX1947" s="3"/>
      <c r="CY1947" s="3"/>
      <c r="CZ1947" s="3"/>
      <c r="DA1947" s="3"/>
      <c r="DB1947" s="3"/>
      <c r="DC1947" s="3"/>
      <c r="DD1947" s="3"/>
      <c r="DE1947" s="3"/>
      <c r="DF1947" s="3"/>
      <c r="DG1947" s="3"/>
      <c r="DH1947" s="3"/>
      <c r="DI1947" s="3"/>
      <c r="DJ1947" s="3"/>
    </row>
    <row r="1948" spans="1:114" ht="49.5" customHeight="1">
      <c r="A1948" s="4">
        <v>60</v>
      </c>
      <c r="B1948" s="81"/>
      <c r="C1948" s="81" t="s">
        <v>4563</v>
      </c>
      <c r="D1948" s="18" t="s">
        <v>4564</v>
      </c>
      <c r="E1948" s="18" t="s">
        <v>4565</v>
      </c>
      <c r="F1948" s="31" t="s">
        <v>4566</v>
      </c>
      <c r="G1948" s="31" t="s">
        <v>4281</v>
      </c>
      <c r="H1948" s="150">
        <v>1105</v>
      </c>
      <c r="I1948" s="4"/>
      <c r="J1948" s="4"/>
      <c r="K1948" s="4" t="s">
        <v>4547</v>
      </c>
      <c r="L1948" s="18" t="s">
        <v>4567</v>
      </c>
      <c r="M1948" s="18" t="s">
        <v>4270</v>
      </c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  <c r="BN1948" s="3"/>
      <c r="BO1948" s="3"/>
      <c r="BP1948" s="3"/>
      <c r="BQ1948" s="3"/>
      <c r="BR1948" s="3"/>
      <c r="BS1948" s="3"/>
      <c r="BT1948" s="3"/>
      <c r="BU1948" s="3"/>
      <c r="BV1948" s="3"/>
      <c r="BW1948" s="3"/>
      <c r="BX1948" s="3"/>
      <c r="BY1948" s="3"/>
      <c r="BZ1948" s="3"/>
      <c r="CA1948" s="3"/>
      <c r="CB1948" s="3"/>
      <c r="CC1948" s="3"/>
      <c r="CD1948" s="3"/>
      <c r="CE1948" s="3"/>
      <c r="CF1948" s="3"/>
      <c r="CG1948" s="3"/>
      <c r="CH1948" s="3"/>
      <c r="CI1948" s="3"/>
      <c r="CJ1948" s="3"/>
      <c r="CK1948" s="3"/>
      <c r="CL1948" s="3"/>
      <c r="CM1948" s="3"/>
      <c r="CN1948" s="3"/>
      <c r="CO1948" s="3"/>
      <c r="CP1948" s="3"/>
      <c r="CQ1948" s="3"/>
      <c r="CR1948" s="3"/>
      <c r="CS1948" s="3"/>
      <c r="CT1948" s="3"/>
      <c r="CU1948" s="3"/>
      <c r="CV1948" s="3"/>
      <c r="CW1948" s="3"/>
      <c r="CX1948" s="3"/>
      <c r="CY1948" s="3"/>
      <c r="CZ1948" s="3"/>
      <c r="DA1948" s="3"/>
      <c r="DB1948" s="3"/>
      <c r="DC1948" s="3"/>
      <c r="DD1948" s="3"/>
      <c r="DE1948" s="3"/>
      <c r="DF1948" s="3"/>
      <c r="DG1948" s="3"/>
      <c r="DH1948" s="3"/>
      <c r="DI1948" s="3"/>
      <c r="DJ1948" s="3"/>
    </row>
    <row r="1949" spans="1:114" ht="49.5" customHeight="1">
      <c r="A1949" s="4">
        <v>61</v>
      </c>
      <c r="B1949" s="81"/>
      <c r="C1949" s="81" t="s">
        <v>4568</v>
      </c>
      <c r="D1949" s="18" t="s">
        <v>4569</v>
      </c>
      <c r="E1949" s="18" t="s">
        <v>4570</v>
      </c>
      <c r="F1949" s="31" t="s">
        <v>4571</v>
      </c>
      <c r="G1949" s="31" t="s">
        <v>3061</v>
      </c>
      <c r="H1949" s="150">
        <v>889</v>
      </c>
      <c r="I1949" s="4"/>
      <c r="J1949" s="4"/>
      <c r="K1949" s="4" t="s">
        <v>4547</v>
      </c>
      <c r="L1949" s="18" t="s">
        <v>4572</v>
      </c>
      <c r="M1949" s="18" t="s">
        <v>4573</v>
      </c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  <c r="BN1949" s="3"/>
      <c r="BO1949" s="3"/>
      <c r="BP1949" s="3"/>
      <c r="BQ1949" s="3"/>
      <c r="BR1949" s="3"/>
      <c r="BS1949" s="3"/>
      <c r="BT1949" s="3"/>
      <c r="BU1949" s="3"/>
      <c r="BV1949" s="3"/>
      <c r="BW1949" s="3"/>
      <c r="BX1949" s="3"/>
      <c r="BY1949" s="3"/>
      <c r="BZ1949" s="3"/>
      <c r="CA1949" s="3"/>
      <c r="CB1949" s="3"/>
      <c r="CC1949" s="3"/>
      <c r="CD1949" s="3"/>
      <c r="CE1949" s="3"/>
      <c r="CF1949" s="3"/>
      <c r="CG1949" s="3"/>
      <c r="CH1949" s="3"/>
      <c r="CI1949" s="3"/>
      <c r="CJ1949" s="3"/>
      <c r="CK1949" s="3"/>
      <c r="CL1949" s="3"/>
      <c r="CM1949" s="3"/>
      <c r="CN1949" s="3"/>
      <c r="CO1949" s="3"/>
      <c r="CP1949" s="3"/>
      <c r="CQ1949" s="3"/>
      <c r="CR1949" s="3"/>
      <c r="CS1949" s="3"/>
      <c r="CT1949" s="3"/>
      <c r="CU1949" s="3"/>
      <c r="CV1949" s="3"/>
      <c r="CW1949" s="3"/>
      <c r="CX1949" s="3"/>
      <c r="CY1949" s="3"/>
      <c r="CZ1949" s="3"/>
      <c r="DA1949" s="3"/>
      <c r="DB1949" s="3"/>
      <c r="DC1949" s="3"/>
      <c r="DD1949" s="3"/>
      <c r="DE1949" s="3"/>
      <c r="DF1949" s="3"/>
      <c r="DG1949" s="3"/>
      <c r="DH1949" s="3"/>
      <c r="DI1949" s="3"/>
      <c r="DJ1949" s="3"/>
    </row>
    <row r="1950" spans="1:114" ht="49.5" customHeight="1">
      <c r="A1950" s="4">
        <v>62</v>
      </c>
      <c r="B1950" s="81"/>
      <c r="C1950" s="81" t="s">
        <v>4574</v>
      </c>
      <c r="D1950" s="18" t="s">
        <v>4575</v>
      </c>
      <c r="E1950" s="18" t="s">
        <v>4576</v>
      </c>
      <c r="F1950" s="31" t="s">
        <v>4577</v>
      </c>
      <c r="G1950" s="31" t="s">
        <v>2690</v>
      </c>
      <c r="H1950" s="150">
        <v>2000</v>
      </c>
      <c r="I1950" s="4"/>
      <c r="J1950" s="4"/>
      <c r="K1950" s="4" t="s">
        <v>4547</v>
      </c>
      <c r="L1950" s="18" t="s">
        <v>4578</v>
      </c>
      <c r="M1950" s="18" t="s">
        <v>4284</v>
      </c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  <c r="BN1950" s="3"/>
      <c r="BO1950" s="3"/>
      <c r="BP1950" s="3"/>
      <c r="BQ1950" s="3"/>
      <c r="BR1950" s="3"/>
      <c r="BS1950" s="3"/>
      <c r="BT1950" s="3"/>
      <c r="BU1950" s="3"/>
      <c r="BV1950" s="3"/>
      <c r="BW1950" s="3"/>
      <c r="BX1950" s="3"/>
      <c r="BY1950" s="3"/>
      <c r="BZ1950" s="3"/>
      <c r="CA1950" s="3"/>
      <c r="CB1950" s="3"/>
      <c r="CC1950" s="3"/>
      <c r="CD1950" s="3"/>
      <c r="CE1950" s="3"/>
      <c r="CF1950" s="3"/>
      <c r="CG1950" s="3"/>
      <c r="CH1950" s="3"/>
      <c r="CI1950" s="3"/>
      <c r="CJ1950" s="3"/>
      <c r="CK1950" s="3"/>
      <c r="CL1950" s="3"/>
      <c r="CM1950" s="3"/>
      <c r="CN1950" s="3"/>
      <c r="CO1950" s="3"/>
      <c r="CP1950" s="3"/>
      <c r="CQ1950" s="3"/>
      <c r="CR1950" s="3"/>
      <c r="CS1950" s="3"/>
      <c r="CT1950" s="3"/>
      <c r="CU1950" s="3"/>
      <c r="CV1950" s="3"/>
      <c r="CW1950" s="3"/>
      <c r="CX1950" s="3"/>
      <c r="CY1950" s="3"/>
      <c r="CZ1950" s="3"/>
      <c r="DA1950" s="3"/>
      <c r="DB1950" s="3"/>
      <c r="DC1950" s="3"/>
      <c r="DD1950" s="3"/>
      <c r="DE1950" s="3"/>
      <c r="DF1950" s="3"/>
      <c r="DG1950" s="3"/>
      <c r="DH1950" s="3"/>
      <c r="DI1950" s="3"/>
      <c r="DJ1950" s="3"/>
    </row>
    <row r="1951" spans="1:114" ht="49.5" customHeight="1">
      <c r="A1951" s="4">
        <v>63</v>
      </c>
      <c r="B1951" s="81"/>
      <c r="C1951" s="81" t="s">
        <v>4579</v>
      </c>
      <c r="D1951" s="18" t="s">
        <v>4580</v>
      </c>
      <c r="E1951" s="18" t="s">
        <v>4581</v>
      </c>
      <c r="F1951" s="31" t="s">
        <v>4582</v>
      </c>
      <c r="G1951" s="31" t="s">
        <v>4275</v>
      </c>
      <c r="H1951" s="150">
        <v>1674</v>
      </c>
      <c r="I1951" s="4"/>
      <c r="J1951" s="4"/>
      <c r="K1951" s="4" t="s">
        <v>4547</v>
      </c>
      <c r="L1951" s="18" t="s">
        <v>4583</v>
      </c>
      <c r="M1951" s="18" t="s">
        <v>4573</v>
      </c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  <c r="BN1951" s="3"/>
      <c r="BO1951" s="3"/>
      <c r="BP1951" s="3"/>
      <c r="BQ1951" s="3"/>
      <c r="BR1951" s="3"/>
      <c r="BS1951" s="3"/>
      <c r="BT1951" s="3"/>
      <c r="BU1951" s="3"/>
      <c r="BV1951" s="3"/>
      <c r="BW1951" s="3"/>
      <c r="BX1951" s="3"/>
      <c r="BY1951" s="3"/>
      <c r="BZ1951" s="3"/>
      <c r="CA1951" s="3"/>
      <c r="CB1951" s="3"/>
      <c r="CC1951" s="3"/>
      <c r="CD1951" s="3"/>
      <c r="CE1951" s="3"/>
      <c r="CF1951" s="3"/>
      <c r="CG1951" s="3"/>
      <c r="CH1951" s="3"/>
      <c r="CI1951" s="3"/>
      <c r="CJ1951" s="3"/>
      <c r="CK1951" s="3"/>
      <c r="CL1951" s="3"/>
      <c r="CM1951" s="3"/>
      <c r="CN1951" s="3"/>
      <c r="CO1951" s="3"/>
      <c r="CP1951" s="3"/>
      <c r="CQ1951" s="3"/>
      <c r="CR1951" s="3"/>
      <c r="CS1951" s="3"/>
      <c r="CT1951" s="3"/>
      <c r="CU1951" s="3"/>
      <c r="CV1951" s="3"/>
      <c r="CW1951" s="3"/>
      <c r="CX1951" s="3"/>
      <c r="CY1951" s="3"/>
      <c r="CZ1951" s="3"/>
      <c r="DA1951" s="3"/>
      <c r="DB1951" s="3"/>
      <c r="DC1951" s="3"/>
      <c r="DD1951" s="3"/>
      <c r="DE1951" s="3"/>
      <c r="DF1951" s="3"/>
      <c r="DG1951" s="3"/>
      <c r="DH1951" s="3"/>
      <c r="DI1951" s="3"/>
      <c r="DJ1951" s="3"/>
    </row>
    <row r="1952" spans="1:114" ht="49.5" customHeight="1">
      <c r="A1952" s="4">
        <v>64</v>
      </c>
      <c r="B1952" s="81"/>
      <c r="C1952" s="81" t="s">
        <v>4584</v>
      </c>
      <c r="D1952" s="18" t="s">
        <v>4585</v>
      </c>
      <c r="E1952" s="18" t="s">
        <v>4586</v>
      </c>
      <c r="F1952" s="31" t="s">
        <v>4587</v>
      </c>
      <c r="G1952" s="31" t="s">
        <v>4525</v>
      </c>
      <c r="H1952" s="150">
        <v>10050</v>
      </c>
      <c r="I1952" s="4"/>
      <c r="J1952" s="4"/>
      <c r="K1952" s="4" t="s">
        <v>4547</v>
      </c>
      <c r="L1952" s="18" t="s">
        <v>4588</v>
      </c>
      <c r="M1952" s="18" t="s">
        <v>4573</v>
      </c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  <c r="BN1952" s="3"/>
      <c r="BO1952" s="3"/>
      <c r="BP1952" s="3"/>
      <c r="BQ1952" s="3"/>
      <c r="BR1952" s="3"/>
      <c r="BS1952" s="3"/>
      <c r="BT1952" s="3"/>
      <c r="BU1952" s="3"/>
      <c r="BV1952" s="3"/>
      <c r="BW1952" s="3"/>
      <c r="BX1952" s="3"/>
      <c r="BY1952" s="3"/>
      <c r="BZ1952" s="3"/>
      <c r="CA1952" s="3"/>
      <c r="CB1952" s="3"/>
      <c r="CC1952" s="3"/>
      <c r="CD1952" s="3"/>
      <c r="CE1952" s="3"/>
      <c r="CF1952" s="3"/>
      <c r="CG1952" s="3"/>
      <c r="CH1952" s="3"/>
      <c r="CI1952" s="3"/>
      <c r="CJ1952" s="3"/>
      <c r="CK1952" s="3"/>
      <c r="CL1952" s="3"/>
      <c r="CM1952" s="3"/>
      <c r="CN1952" s="3"/>
      <c r="CO1952" s="3"/>
      <c r="CP1952" s="3"/>
      <c r="CQ1952" s="3"/>
      <c r="CR1952" s="3"/>
      <c r="CS1952" s="3"/>
      <c r="CT1952" s="3"/>
      <c r="CU1952" s="3"/>
      <c r="CV1952" s="3"/>
      <c r="CW1952" s="3"/>
      <c r="CX1952" s="3"/>
      <c r="CY1952" s="3"/>
      <c r="CZ1952" s="3"/>
      <c r="DA1952" s="3"/>
      <c r="DB1952" s="3"/>
      <c r="DC1952" s="3"/>
      <c r="DD1952" s="3"/>
      <c r="DE1952" s="3"/>
      <c r="DF1952" s="3"/>
      <c r="DG1952" s="3"/>
      <c r="DH1952" s="3"/>
      <c r="DI1952" s="3"/>
      <c r="DJ1952" s="3"/>
    </row>
    <row r="1953" spans="1:114" ht="49.5" customHeight="1">
      <c r="A1953" s="4">
        <v>65</v>
      </c>
      <c r="B1953" s="81"/>
      <c r="C1953" s="81" t="s">
        <v>4589</v>
      </c>
      <c r="D1953" s="18" t="s">
        <v>4569</v>
      </c>
      <c r="E1953" s="18" t="s">
        <v>4590</v>
      </c>
      <c r="F1953" s="31" t="s">
        <v>4591</v>
      </c>
      <c r="G1953" s="31" t="s">
        <v>4391</v>
      </c>
      <c r="H1953" s="150">
        <v>400</v>
      </c>
      <c r="I1953" s="4"/>
      <c r="J1953" s="4"/>
      <c r="K1953" s="4" t="s">
        <v>4547</v>
      </c>
      <c r="L1953" s="18" t="s">
        <v>4592</v>
      </c>
      <c r="M1953" s="18" t="s">
        <v>4573</v>
      </c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S1953" s="3"/>
      <c r="BT1953" s="3"/>
      <c r="BU1953" s="3"/>
      <c r="BV1953" s="3"/>
      <c r="BW1953" s="3"/>
      <c r="BX1953" s="3"/>
      <c r="BY1953" s="3"/>
      <c r="BZ1953" s="3"/>
      <c r="CA1953" s="3"/>
      <c r="CB1953" s="3"/>
      <c r="CC1953" s="3"/>
      <c r="CD1953" s="3"/>
      <c r="CE1953" s="3"/>
      <c r="CF1953" s="3"/>
      <c r="CG1953" s="3"/>
      <c r="CH1953" s="3"/>
      <c r="CI1953" s="3"/>
      <c r="CJ1953" s="3"/>
      <c r="CK1953" s="3"/>
      <c r="CL1953" s="3"/>
      <c r="CM1953" s="3"/>
      <c r="CN1953" s="3"/>
      <c r="CO1953" s="3"/>
      <c r="CP1953" s="3"/>
      <c r="CQ1953" s="3"/>
      <c r="CR1953" s="3"/>
      <c r="CS1953" s="3"/>
      <c r="CT1953" s="3"/>
      <c r="CU1953" s="3"/>
      <c r="CV1953" s="3"/>
      <c r="CW1953" s="3"/>
      <c r="CX1953" s="3"/>
      <c r="CY1953" s="3"/>
      <c r="CZ1953" s="3"/>
      <c r="DA1953" s="3"/>
      <c r="DB1953" s="3"/>
      <c r="DC1953" s="3"/>
      <c r="DD1953" s="3"/>
      <c r="DE1953" s="3"/>
      <c r="DF1953" s="3"/>
      <c r="DG1953" s="3"/>
      <c r="DH1953" s="3"/>
      <c r="DI1953" s="3"/>
      <c r="DJ1953" s="3"/>
    </row>
    <row r="1954" spans="1:114" ht="49.5" customHeight="1">
      <c r="A1954" s="4">
        <v>66</v>
      </c>
      <c r="B1954" s="81"/>
      <c r="C1954" s="81" t="s">
        <v>4593</v>
      </c>
      <c r="D1954" s="18" t="s">
        <v>4594</v>
      </c>
      <c r="E1954" s="18" t="s">
        <v>4595</v>
      </c>
      <c r="F1954" s="31" t="s">
        <v>4596</v>
      </c>
      <c r="G1954" s="31" t="s">
        <v>4281</v>
      </c>
      <c r="H1954" s="150">
        <v>16750</v>
      </c>
      <c r="I1954" s="4"/>
      <c r="J1954" s="4"/>
      <c r="K1954" s="4" t="s">
        <v>4547</v>
      </c>
      <c r="L1954" s="18" t="s">
        <v>4597</v>
      </c>
      <c r="M1954" s="18" t="s">
        <v>4573</v>
      </c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S1954" s="3"/>
      <c r="BT1954" s="3"/>
      <c r="BU1954" s="3"/>
      <c r="BV1954" s="3"/>
      <c r="BW1954" s="3"/>
      <c r="BX1954" s="3"/>
      <c r="BY1954" s="3"/>
      <c r="BZ1954" s="3"/>
      <c r="CA1954" s="3"/>
      <c r="CB1954" s="3"/>
      <c r="CC1954" s="3"/>
      <c r="CD1954" s="3"/>
      <c r="CE1954" s="3"/>
      <c r="CF1954" s="3"/>
      <c r="CG1954" s="3"/>
      <c r="CH1954" s="3"/>
      <c r="CI1954" s="3"/>
      <c r="CJ1954" s="3"/>
      <c r="CK1954" s="3"/>
      <c r="CL1954" s="3"/>
      <c r="CM1954" s="3"/>
      <c r="CN1954" s="3"/>
      <c r="CO1954" s="3"/>
      <c r="CP1954" s="3"/>
      <c r="CQ1954" s="3"/>
      <c r="CR1954" s="3"/>
      <c r="CS1954" s="3"/>
      <c r="CT1954" s="3"/>
      <c r="CU1954" s="3"/>
      <c r="CV1954" s="3"/>
      <c r="CW1954" s="3"/>
      <c r="CX1954" s="3"/>
      <c r="CY1954" s="3"/>
      <c r="CZ1954" s="3"/>
      <c r="DA1954" s="3"/>
      <c r="DB1954" s="3"/>
      <c r="DC1954" s="3"/>
      <c r="DD1954" s="3"/>
      <c r="DE1954" s="3"/>
      <c r="DF1954" s="3"/>
      <c r="DG1954" s="3"/>
      <c r="DH1954" s="3"/>
      <c r="DI1954" s="3"/>
      <c r="DJ1954" s="3"/>
    </row>
    <row r="1955" spans="1:114" ht="49.5" customHeight="1">
      <c r="A1955" s="4">
        <v>67</v>
      </c>
      <c r="B1955" s="81"/>
      <c r="C1955" s="81" t="s">
        <v>4598</v>
      </c>
      <c r="D1955" s="18" t="s">
        <v>4599</v>
      </c>
      <c r="E1955" s="18" t="s">
        <v>4600</v>
      </c>
      <c r="F1955" s="31" t="s">
        <v>4601</v>
      </c>
      <c r="G1955" s="31" t="s">
        <v>2690</v>
      </c>
      <c r="H1955" s="150">
        <v>20000</v>
      </c>
      <c r="I1955" s="4"/>
      <c r="J1955" s="4"/>
      <c r="K1955" s="4" t="s">
        <v>4547</v>
      </c>
      <c r="L1955" s="18" t="s">
        <v>4602</v>
      </c>
      <c r="M1955" s="18" t="s">
        <v>4573</v>
      </c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S1955" s="3"/>
      <c r="BT1955" s="3"/>
      <c r="BU1955" s="3"/>
      <c r="BV1955" s="3"/>
      <c r="BW1955" s="3"/>
      <c r="BX1955" s="3"/>
      <c r="BY1955" s="3"/>
      <c r="BZ1955" s="3"/>
      <c r="CA1955" s="3"/>
      <c r="CB1955" s="3"/>
      <c r="CC1955" s="3"/>
      <c r="CD1955" s="3"/>
      <c r="CE1955" s="3"/>
      <c r="CF1955" s="3"/>
      <c r="CG1955" s="3"/>
      <c r="CH1955" s="3"/>
      <c r="CI1955" s="3"/>
      <c r="CJ1955" s="3"/>
      <c r="CK1955" s="3"/>
      <c r="CL1955" s="3"/>
      <c r="CM1955" s="3"/>
      <c r="CN1955" s="3"/>
      <c r="CO1955" s="3"/>
      <c r="CP1955" s="3"/>
      <c r="CQ1955" s="3"/>
      <c r="CR1955" s="3"/>
      <c r="CS1955" s="3"/>
      <c r="CT1955" s="3"/>
      <c r="CU1955" s="3"/>
      <c r="CV1955" s="3"/>
      <c r="CW1955" s="3"/>
      <c r="CX1955" s="3"/>
      <c r="CY1955" s="3"/>
      <c r="CZ1955" s="3"/>
      <c r="DA1955" s="3"/>
      <c r="DB1955" s="3"/>
      <c r="DC1955" s="3"/>
      <c r="DD1955" s="3"/>
      <c r="DE1955" s="3"/>
      <c r="DF1955" s="3"/>
      <c r="DG1955" s="3"/>
      <c r="DH1955" s="3"/>
      <c r="DI1955" s="3"/>
      <c r="DJ1955" s="3"/>
    </row>
    <row r="1956" spans="1:114" ht="49.5" customHeight="1">
      <c r="A1956" s="4">
        <v>68</v>
      </c>
      <c r="B1956" s="81"/>
      <c r="C1956" s="81" t="s">
        <v>4603</v>
      </c>
      <c r="D1956" s="18" t="s">
        <v>4604</v>
      </c>
      <c r="E1956" s="18" t="s">
        <v>4605</v>
      </c>
      <c r="F1956" s="31" t="s">
        <v>4606</v>
      </c>
      <c r="G1956" s="31" t="s">
        <v>4300</v>
      </c>
      <c r="H1956" s="150">
        <v>200</v>
      </c>
      <c r="I1956" s="4"/>
      <c r="J1956" s="4"/>
      <c r="K1956" s="4" t="s">
        <v>4547</v>
      </c>
      <c r="L1956" s="18" t="s">
        <v>4607</v>
      </c>
      <c r="M1956" s="18" t="s">
        <v>4573</v>
      </c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S1956" s="3"/>
      <c r="BT1956" s="3"/>
      <c r="BU1956" s="3"/>
      <c r="BV1956" s="3"/>
      <c r="BW1956" s="3"/>
      <c r="BX1956" s="3"/>
      <c r="BY1956" s="3"/>
      <c r="BZ1956" s="3"/>
      <c r="CA1956" s="3"/>
      <c r="CB1956" s="3"/>
      <c r="CC1956" s="3"/>
      <c r="CD1956" s="3"/>
      <c r="CE1956" s="3"/>
      <c r="CF1956" s="3"/>
      <c r="CG1956" s="3"/>
      <c r="CH1956" s="3"/>
      <c r="CI1956" s="3"/>
      <c r="CJ1956" s="3"/>
      <c r="CK1956" s="3"/>
      <c r="CL1956" s="3"/>
      <c r="CM1956" s="3"/>
      <c r="CN1956" s="3"/>
      <c r="CO1956" s="3"/>
      <c r="CP1956" s="3"/>
      <c r="CQ1956" s="3"/>
      <c r="CR1956" s="3"/>
      <c r="CS1956" s="3"/>
      <c r="CT1956" s="3"/>
      <c r="CU1956" s="3"/>
      <c r="CV1956" s="3"/>
      <c r="CW1956" s="3"/>
      <c r="CX1956" s="3"/>
      <c r="CY1956" s="3"/>
      <c r="CZ1956" s="3"/>
      <c r="DA1956" s="3"/>
      <c r="DB1956" s="3"/>
      <c r="DC1956" s="3"/>
      <c r="DD1956" s="3"/>
      <c r="DE1956" s="3"/>
      <c r="DF1956" s="3"/>
      <c r="DG1956" s="3"/>
      <c r="DH1956" s="3"/>
      <c r="DI1956" s="3"/>
      <c r="DJ1956" s="3"/>
    </row>
    <row r="1957" spans="1:114" ht="49.5" customHeight="1">
      <c r="A1957" s="4">
        <v>69</v>
      </c>
      <c r="B1957" s="81"/>
      <c r="C1957" s="81" t="s">
        <v>4608</v>
      </c>
      <c r="D1957" s="18" t="s">
        <v>4569</v>
      </c>
      <c r="E1957" s="18" t="s">
        <v>4609</v>
      </c>
      <c r="F1957" s="31" t="s">
        <v>4610</v>
      </c>
      <c r="G1957" s="31" t="s">
        <v>4525</v>
      </c>
      <c r="H1957" s="150">
        <v>5050</v>
      </c>
      <c r="I1957" s="4"/>
      <c r="J1957" s="4"/>
      <c r="K1957" s="4" t="s">
        <v>4547</v>
      </c>
      <c r="L1957" s="18" t="s">
        <v>4611</v>
      </c>
      <c r="M1957" s="18" t="s">
        <v>4573</v>
      </c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S1957" s="3"/>
      <c r="BT1957" s="3"/>
      <c r="BU1957" s="3"/>
      <c r="BV1957" s="3"/>
      <c r="BW1957" s="3"/>
      <c r="BX1957" s="3"/>
      <c r="BY1957" s="3"/>
      <c r="BZ1957" s="3"/>
      <c r="CA1957" s="3"/>
      <c r="CB1957" s="3"/>
      <c r="CC1957" s="3"/>
      <c r="CD1957" s="3"/>
      <c r="CE1957" s="3"/>
      <c r="CF1957" s="3"/>
      <c r="CG1957" s="3"/>
      <c r="CH1957" s="3"/>
      <c r="CI1957" s="3"/>
      <c r="CJ1957" s="3"/>
      <c r="CK1957" s="3"/>
      <c r="CL1957" s="3"/>
      <c r="CM1957" s="3"/>
      <c r="CN1957" s="3"/>
      <c r="CO1957" s="3"/>
      <c r="CP1957" s="3"/>
      <c r="CQ1957" s="3"/>
      <c r="CR1957" s="3"/>
      <c r="CS1957" s="3"/>
      <c r="CT1957" s="3"/>
      <c r="CU1957" s="3"/>
      <c r="CV1957" s="3"/>
      <c r="CW1957" s="3"/>
      <c r="CX1957" s="3"/>
      <c r="CY1957" s="3"/>
      <c r="CZ1957" s="3"/>
      <c r="DA1957" s="3"/>
      <c r="DB1957" s="3"/>
      <c r="DC1957" s="3"/>
      <c r="DD1957" s="3"/>
      <c r="DE1957" s="3"/>
      <c r="DF1957" s="3"/>
      <c r="DG1957" s="3"/>
      <c r="DH1957" s="3"/>
      <c r="DI1957" s="3"/>
      <c r="DJ1957" s="3"/>
    </row>
    <row r="1958" spans="1:114" ht="49.5" customHeight="1">
      <c r="A1958" s="4">
        <v>70</v>
      </c>
      <c r="B1958" s="81"/>
      <c r="C1958" s="81" t="s">
        <v>4612</v>
      </c>
      <c r="D1958" s="18" t="s">
        <v>4613</v>
      </c>
      <c r="E1958" s="18" t="s">
        <v>4614</v>
      </c>
      <c r="F1958" s="31" t="s">
        <v>4615</v>
      </c>
      <c r="G1958" s="31" t="s">
        <v>4525</v>
      </c>
      <c r="H1958" s="150">
        <v>6190</v>
      </c>
      <c r="I1958" s="4"/>
      <c r="J1958" s="4"/>
      <c r="K1958" s="4" t="s">
        <v>4616</v>
      </c>
      <c r="L1958" s="18" t="s">
        <v>4617</v>
      </c>
      <c r="M1958" s="18" t="s">
        <v>4284</v>
      </c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  <c r="BN1958" s="3"/>
      <c r="BO1958" s="3"/>
      <c r="BP1958" s="3"/>
      <c r="BQ1958" s="3"/>
      <c r="BR1958" s="3"/>
      <c r="BS1958" s="3"/>
      <c r="BT1958" s="3"/>
      <c r="BU1958" s="3"/>
      <c r="BV1958" s="3"/>
      <c r="BW1958" s="3"/>
      <c r="BX1958" s="3"/>
      <c r="BY1958" s="3"/>
      <c r="BZ1958" s="3"/>
      <c r="CA1958" s="3"/>
      <c r="CB1958" s="3"/>
      <c r="CC1958" s="3"/>
      <c r="CD1958" s="3"/>
      <c r="CE1958" s="3"/>
      <c r="CF1958" s="3"/>
      <c r="CG1958" s="3"/>
      <c r="CH1958" s="3"/>
      <c r="CI1958" s="3"/>
      <c r="CJ1958" s="3"/>
      <c r="CK1958" s="3"/>
      <c r="CL1958" s="3"/>
      <c r="CM1958" s="3"/>
      <c r="CN1958" s="3"/>
      <c r="CO1958" s="3"/>
      <c r="CP1958" s="3"/>
      <c r="CQ1958" s="3"/>
      <c r="CR1958" s="3"/>
      <c r="CS1958" s="3"/>
      <c r="CT1958" s="3"/>
      <c r="CU1958" s="3"/>
      <c r="CV1958" s="3"/>
      <c r="CW1958" s="3"/>
      <c r="CX1958" s="3"/>
      <c r="CY1958" s="3"/>
      <c r="CZ1958" s="3"/>
      <c r="DA1958" s="3"/>
      <c r="DB1958" s="3"/>
      <c r="DC1958" s="3"/>
      <c r="DD1958" s="3"/>
      <c r="DE1958" s="3"/>
      <c r="DF1958" s="3"/>
      <c r="DG1958" s="3"/>
      <c r="DH1958" s="3"/>
      <c r="DI1958" s="3"/>
      <c r="DJ1958" s="3"/>
    </row>
    <row r="1959" spans="1:114" ht="57" customHeight="1">
      <c r="A1959" s="4">
        <v>71</v>
      </c>
      <c r="B1959" s="81"/>
      <c r="C1959" s="81" t="s">
        <v>4618</v>
      </c>
      <c r="D1959" s="18" t="s">
        <v>4613</v>
      </c>
      <c r="E1959" s="18" t="s">
        <v>4619</v>
      </c>
      <c r="F1959" s="31" t="s">
        <v>4620</v>
      </c>
      <c r="G1959" s="31" t="s">
        <v>4525</v>
      </c>
      <c r="H1959" s="150">
        <v>3200</v>
      </c>
      <c r="I1959" s="4"/>
      <c r="J1959" s="4"/>
      <c r="K1959" s="4" t="s">
        <v>4616</v>
      </c>
      <c r="L1959" s="18" t="s">
        <v>4621</v>
      </c>
      <c r="M1959" s="18" t="s">
        <v>4284</v>
      </c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  <c r="BN1959" s="3"/>
      <c r="BO1959" s="3"/>
      <c r="BP1959" s="3"/>
      <c r="BQ1959" s="3"/>
      <c r="BR1959" s="3"/>
      <c r="BS1959" s="3"/>
      <c r="BT1959" s="3"/>
      <c r="BU1959" s="3"/>
      <c r="BV1959" s="3"/>
      <c r="BW1959" s="3"/>
      <c r="BX1959" s="3"/>
      <c r="BY1959" s="3"/>
      <c r="BZ1959" s="3"/>
      <c r="CA1959" s="3"/>
      <c r="CB1959" s="3"/>
      <c r="CC1959" s="3"/>
      <c r="CD1959" s="3"/>
      <c r="CE1959" s="3"/>
      <c r="CF1959" s="3"/>
      <c r="CG1959" s="3"/>
      <c r="CH1959" s="3"/>
      <c r="CI1959" s="3"/>
      <c r="CJ1959" s="3"/>
      <c r="CK1959" s="3"/>
      <c r="CL1959" s="3"/>
      <c r="CM1959" s="3"/>
      <c r="CN1959" s="3"/>
      <c r="CO1959" s="3"/>
      <c r="CP1959" s="3"/>
      <c r="CQ1959" s="3"/>
      <c r="CR1959" s="3"/>
      <c r="CS1959" s="3"/>
      <c r="CT1959" s="3"/>
      <c r="CU1959" s="3"/>
      <c r="CV1959" s="3"/>
      <c r="CW1959" s="3"/>
      <c r="CX1959" s="3"/>
      <c r="CY1959" s="3"/>
      <c r="CZ1959" s="3"/>
      <c r="DA1959" s="3"/>
      <c r="DB1959" s="3"/>
      <c r="DC1959" s="3"/>
      <c r="DD1959" s="3"/>
      <c r="DE1959" s="3"/>
      <c r="DF1959" s="3"/>
      <c r="DG1959" s="3"/>
      <c r="DH1959" s="3"/>
      <c r="DI1959" s="3"/>
      <c r="DJ1959" s="3"/>
    </row>
    <row r="1960" spans="1:114" ht="49.5" customHeight="1">
      <c r="A1960" s="4">
        <v>72</v>
      </c>
      <c r="B1960" s="81"/>
      <c r="C1960" s="81" t="s">
        <v>4622</v>
      </c>
      <c r="D1960" s="18" t="s">
        <v>4623</v>
      </c>
      <c r="E1960" s="18" t="s">
        <v>4624</v>
      </c>
      <c r="F1960" s="31" t="s">
        <v>4625</v>
      </c>
      <c r="G1960" s="31" t="s">
        <v>2690</v>
      </c>
      <c r="H1960" s="150">
        <v>5000</v>
      </c>
      <c r="I1960" s="4"/>
      <c r="J1960" s="4"/>
      <c r="K1960" s="4" t="s">
        <v>4616</v>
      </c>
      <c r="L1960" s="18" t="s">
        <v>4626</v>
      </c>
      <c r="M1960" s="18" t="s">
        <v>4284</v>
      </c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  <c r="BN1960" s="3"/>
      <c r="BO1960" s="3"/>
      <c r="BP1960" s="3"/>
      <c r="BQ1960" s="3"/>
      <c r="BR1960" s="3"/>
      <c r="BS1960" s="3"/>
      <c r="BT1960" s="3"/>
      <c r="BU1960" s="3"/>
      <c r="BV1960" s="3"/>
      <c r="BW1960" s="3"/>
      <c r="BX1960" s="3"/>
      <c r="BY1960" s="3"/>
      <c r="BZ1960" s="3"/>
      <c r="CA1960" s="3"/>
      <c r="CB1960" s="3"/>
      <c r="CC1960" s="3"/>
      <c r="CD1960" s="3"/>
      <c r="CE1960" s="3"/>
      <c r="CF1960" s="3"/>
      <c r="CG1960" s="3"/>
      <c r="CH1960" s="3"/>
      <c r="CI1960" s="3"/>
      <c r="CJ1960" s="3"/>
      <c r="CK1960" s="3"/>
      <c r="CL1960" s="3"/>
      <c r="CM1960" s="3"/>
      <c r="CN1960" s="3"/>
      <c r="CO1960" s="3"/>
      <c r="CP1960" s="3"/>
      <c r="CQ1960" s="3"/>
      <c r="CR1960" s="3"/>
      <c r="CS1960" s="3"/>
      <c r="CT1960" s="3"/>
      <c r="CU1960" s="3"/>
      <c r="CV1960" s="3"/>
      <c r="CW1960" s="3"/>
      <c r="CX1960" s="3"/>
      <c r="CY1960" s="3"/>
      <c r="CZ1960" s="3"/>
      <c r="DA1960" s="3"/>
      <c r="DB1960" s="3"/>
      <c r="DC1960" s="3"/>
      <c r="DD1960" s="3"/>
      <c r="DE1960" s="3"/>
      <c r="DF1960" s="3"/>
      <c r="DG1960" s="3"/>
      <c r="DH1960" s="3"/>
      <c r="DI1960" s="3"/>
      <c r="DJ1960" s="3"/>
    </row>
    <row r="1961" spans="1:114" ht="49.5" customHeight="1">
      <c r="A1961" s="4">
        <v>73</v>
      </c>
      <c r="B1961" s="81"/>
      <c r="C1961" s="81" t="s">
        <v>376</v>
      </c>
      <c r="D1961" s="18" t="s">
        <v>4627</v>
      </c>
      <c r="E1961" s="18" t="s">
        <v>4628</v>
      </c>
      <c r="F1961" s="31" t="s">
        <v>4629</v>
      </c>
      <c r="G1961" s="31" t="s">
        <v>4630</v>
      </c>
      <c r="H1961" s="150">
        <v>700</v>
      </c>
      <c r="I1961" s="4"/>
      <c r="J1961" s="4"/>
      <c r="K1961" s="4" t="s">
        <v>4616</v>
      </c>
      <c r="L1961" s="18" t="s">
        <v>4631</v>
      </c>
      <c r="M1961" s="18" t="s">
        <v>4284</v>
      </c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  <c r="BN1961" s="3"/>
      <c r="BO1961" s="3"/>
      <c r="BP1961" s="3"/>
      <c r="BQ1961" s="3"/>
      <c r="BR1961" s="3"/>
      <c r="BS1961" s="3"/>
      <c r="BT1961" s="3"/>
      <c r="BU1961" s="3"/>
      <c r="BV1961" s="3"/>
      <c r="BW1961" s="3"/>
      <c r="BX1961" s="3"/>
      <c r="BY1961" s="3"/>
      <c r="BZ1961" s="3"/>
      <c r="CA1961" s="3"/>
      <c r="CB1961" s="3"/>
      <c r="CC1961" s="3"/>
      <c r="CD1961" s="3"/>
      <c r="CE1961" s="3"/>
      <c r="CF1961" s="3"/>
      <c r="CG1961" s="3"/>
      <c r="CH1961" s="3"/>
      <c r="CI1961" s="3"/>
      <c r="CJ1961" s="3"/>
      <c r="CK1961" s="3"/>
      <c r="CL1961" s="3"/>
      <c r="CM1961" s="3"/>
      <c r="CN1961" s="3"/>
      <c r="CO1961" s="3"/>
      <c r="CP1961" s="3"/>
      <c r="CQ1961" s="3"/>
      <c r="CR1961" s="3"/>
      <c r="CS1961" s="3"/>
      <c r="CT1961" s="3"/>
      <c r="CU1961" s="3"/>
      <c r="CV1961" s="3"/>
      <c r="CW1961" s="3"/>
      <c r="CX1961" s="3"/>
      <c r="CY1961" s="3"/>
      <c r="CZ1961" s="3"/>
      <c r="DA1961" s="3"/>
      <c r="DB1961" s="3"/>
      <c r="DC1961" s="3"/>
      <c r="DD1961" s="3"/>
      <c r="DE1961" s="3"/>
      <c r="DF1961" s="3"/>
      <c r="DG1961" s="3"/>
      <c r="DH1961" s="3"/>
      <c r="DI1961" s="3"/>
      <c r="DJ1961" s="3"/>
    </row>
    <row r="1962" spans="1:114" ht="49.5" customHeight="1">
      <c r="A1962" s="4">
        <v>74</v>
      </c>
      <c r="B1962" s="81"/>
      <c r="C1962" s="81" t="s">
        <v>376</v>
      </c>
      <c r="D1962" s="18" t="s">
        <v>4627</v>
      </c>
      <c r="E1962" s="18" t="s">
        <v>4632</v>
      </c>
      <c r="F1962" s="31" t="s">
        <v>4633</v>
      </c>
      <c r="G1962" s="31" t="s">
        <v>4300</v>
      </c>
      <c r="H1962" s="150">
        <v>200</v>
      </c>
      <c r="I1962" s="4"/>
      <c r="J1962" s="4"/>
      <c r="K1962" s="4" t="s">
        <v>4616</v>
      </c>
      <c r="L1962" s="18" t="s">
        <v>4634</v>
      </c>
      <c r="M1962" s="18" t="s">
        <v>4284</v>
      </c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  <c r="BN1962" s="3"/>
      <c r="BO1962" s="3"/>
      <c r="BP1962" s="3"/>
      <c r="BQ1962" s="3"/>
      <c r="BR1962" s="3"/>
      <c r="BS1962" s="3"/>
      <c r="BT1962" s="3"/>
      <c r="BU1962" s="3"/>
      <c r="BV1962" s="3"/>
      <c r="BW1962" s="3"/>
      <c r="BX1962" s="3"/>
      <c r="BY1962" s="3"/>
      <c r="BZ1962" s="3"/>
      <c r="CA1962" s="3"/>
      <c r="CB1962" s="3"/>
      <c r="CC1962" s="3"/>
      <c r="CD1962" s="3"/>
      <c r="CE1962" s="3"/>
      <c r="CF1962" s="3"/>
      <c r="CG1962" s="3"/>
      <c r="CH1962" s="3"/>
      <c r="CI1962" s="3"/>
      <c r="CJ1962" s="3"/>
      <c r="CK1962" s="3"/>
      <c r="CL1962" s="3"/>
      <c r="CM1962" s="3"/>
      <c r="CN1962" s="3"/>
      <c r="CO1962" s="3"/>
      <c r="CP1962" s="3"/>
      <c r="CQ1962" s="3"/>
      <c r="CR1962" s="3"/>
      <c r="CS1962" s="3"/>
      <c r="CT1962" s="3"/>
      <c r="CU1962" s="3"/>
      <c r="CV1962" s="3"/>
      <c r="CW1962" s="3"/>
      <c r="CX1962" s="3"/>
      <c r="CY1962" s="3"/>
      <c r="CZ1962" s="3"/>
      <c r="DA1962" s="3"/>
      <c r="DB1962" s="3"/>
      <c r="DC1962" s="3"/>
      <c r="DD1962" s="3"/>
      <c r="DE1962" s="3"/>
      <c r="DF1962" s="3"/>
      <c r="DG1962" s="3"/>
      <c r="DH1962" s="3"/>
      <c r="DI1962" s="3"/>
      <c r="DJ1962" s="3"/>
    </row>
    <row r="1963" spans="1:114" ht="49.5" customHeight="1">
      <c r="A1963" s="4">
        <v>75</v>
      </c>
      <c r="B1963" s="81"/>
      <c r="C1963" s="81" t="s">
        <v>4635</v>
      </c>
      <c r="D1963" s="18" t="s">
        <v>4636</v>
      </c>
      <c r="E1963" s="18" t="s">
        <v>4637</v>
      </c>
      <c r="F1963" s="31" t="s">
        <v>4638</v>
      </c>
      <c r="G1963" s="31" t="s">
        <v>4391</v>
      </c>
      <c r="H1963" s="150">
        <v>17550</v>
      </c>
      <c r="I1963" s="4"/>
      <c r="J1963" s="4"/>
      <c r="K1963" s="4" t="s">
        <v>4616</v>
      </c>
      <c r="L1963" s="18" t="s">
        <v>4639</v>
      </c>
      <c r="M1963" s="18" t="s">
        <v>4284</v>
      </c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  <c r="BN1963" s="3"/>
      <c r="BO1963" s="3"/>
      <c r="BP1963" s="3"/>
      <c r="BQ1963" s="3"/>
      <c r="BR1963" s="3"/>
      <c r="BS1963" s="3"/>
      <c r="BT1963" s="3"/>
      <c r="BU1963" s="3"/>
      <c r="BV1963" s="3"/>
      <c r="BW1963" s="3"/>
      <c r="BX1963" s="3"/>
      <c r="BY1963" s="3"/>
      <c r="BZ1963" s="3"/>
      <c r="CA1963" s="3"/>
      <c r="CB1963" s="3"/>
      <c r="CC1963" s="3"/>
      <c r="CD1963" s="3"/>
      <c r="CE1963" s="3"/>
      <c r="CF1963" s="3"/>
      <c r="CG1963" s="3"/>
      <c r="CH1963" s="3"/>
      <c r="CI1963" s="3"/>
      <c r="CJ1963" s="3"/>
      <c r="CK1963" s="3"/>
      <c r="CL1963" s="3"/>
      <c r="CM1963" s="3"/>
      <c r="CN1963" s="3"/>
      <c r="CO1963" s="3"/>
      <c r="CP1963" s="3"/>
      <c r="CQ1963" s="3"/>
      <c r="CR1963" s="3"/>
      <c r="CS1963" s="3"/>
      <c r="CT1963" s="3"/>
      <c r="CU1963" s="3"/>
      <c r="CV1963" s="3"/>
      <c r="CW1963" s="3"/>
      <c r="CX1963" s="3"/>
      <c r="CY1963" s="3"/>
      <c r="CZ1963" s="3"/>
      <c r="DA1963" s="3"/>
      <c r="DB1963" s="3"/>
      <c r="DC1963" s="3"/>
      <c r="DD1963" s="3"/>
      <c r="DE1963" s="3"/>
      <c r="DF1963" s="3"/>
      <c r="DG1963" s="3"/>
      <c r="DH1963" s="3"/>
      <c r="DI1963" s="3"/>
      <c r="DJ1963" s="3"/>
    </row>
    <row r="1964" spans="1:114" ht="49.5" customHeight="1">
      <c r="A1964" s="4">
        <v>76</v>
      </c>
      <c r="B1964" s="81"/>
      <c r="C1964" s="81" t="s">
        <v>4640</v>
      </c>
      <c r="D1964" s="18" t="s">
        <v>4641</v>
      </c>
      <c r="E1964" s="18" t="s">
        <v>4642</v>
      </c>
      <c r="F1964" s="31" t="s">
        <v>4643</v>
      </c>
      <c r="G1964" s="31" t="s">
        <v>4644</v>
      </c>
      <c r="H1964" s="150">
        <v>5400</v>
      </c>
      <c r="I1964" s="4"/>
      <c r="J1964" s="4"/>
      <c r="K1964" s="4" t="s">
        <v>4645</v>
      </c>
      <c r="L1964" s="18" t="s">
        <v>4646</v>
      </c>
      <c r="M1964" s="18" t="s">
        <v>4270</v>
      </c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  <c r="BN1964" s="3"/>
      <c r="BO1964" s="3"/>
      <c r="BP1964" s="3"/>
      <c r="BQ1964" s="3"/>
      <c r="BR1964" s="3"/>
      <c r="BS1964" s="3"/>
      <c r="BT1964" s="3"/>
      <c r="BU1964" s="3"/>
      <c r="BV1964" s="3"/>
      <c r="BW1964" s="3"/>
      <c r="BX1964" s="3"/>
      <c r="BY1964" s="3"/>
      <c r="BZ1964" s="3"/>
      <c r="CA1964" s="3"/>
      <c r="CB1964" s="3"/>
      <c r="CC1964" s="3"/>
      <c r="CD1964" s="3"/>
      <c r="CE1964" s="3"/>
      <c r="CF1964" s="3"/>
      <c r="CG1964" s="3"/>
      <c r="CH1964" s="3"/>
      <c r="CI1964" s="3"/>
      <c r="CJ1964" s="3"/>
      <c r="CK1964" s="3"/>
      <c r="CL1964" s="3"/>
      <c r="CM1964" s="3"/>
      <c r="CN1964" s="3"/>
      <c r="CO1964" s="3"/>
      <c r="CP1964" s="3"/>
      <c r="CQ1964" s="3"/>
      <c r="CR1964" s="3"/>
      <c r="CS1964" s="3"/>
      <c r="CT1964" s="3"/>
      <c r="CU1964" s="3"/>
      <c r="CV1964" s="3"/>
      <c r="CW1964" s="3"/>
      <c r="CX1964" s="3"/>
      <c r="CY1964" s="3"/>
      <c r="CZ1964" s="3"/>
      <c r="DA1964" s="3"/>
      <c r="DB1964" s="3"/>
      <c r="DC1964" s="3"/>
      <c r="DD1964" s="3"/>
      <c r="DE1964" s="3"/>
      <c r="DF1964" s="3"/>
      <c r="DG1964" s="3"/>
      <c r="DH1964" s="3"/>
      <c r="DI1964" s="3"/>
      <c r="DJ1964" s="3"/>
    </row>
    <row r="1965" spans="1:114" ht="49.5" customHeight="1">
      <c r="A1965" s="4">
        <v>77</v>
      </c>
      <c r="B1965" s="81"/>
      <c r="C1965" s="81" t="s">
        <v>4647</v>
      </c>
      <c r="D1965" s="18" t="s">
        <v>4648</v>
      </c>
      <c r="E1965" s="18" t="s">
        <v>4649</v>
      </c>
      <c r="F1965" s="31" t="s">
        <v>4650</v>
      </c>
      <c r="G1965" s="31" t="s">
        <v>4281</v>
      </c>
      <c r="H1965" s="150">
        <v>4365</v>
      </c>
      <c r="I1965" s="4"/>
      <c r="J1965" s="4"/>
      <c r="K1965" s="4" t="s">
        <v>4651</v>
      </c>
      <c r="L1965" s="18" t="s">
        <v>4652</v>
      </c>
      <c r="M1965" s="18" t="s">
        <v>4270</v>
      </c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  <c r="BN1965" s="3"/>
      <c r="BO1965" s="3"/>
      <c r="BP1965" s="3"/>
      <c r="BQ1965" s="3"/>
      <c r="BR1965" s="3"/>
      <c r="BS1965" s="3"/>
      <c r="BT1965" s="3"/>
      <c r="BU1965" s="3"/>
      <c r="BV1965" s="3"/>
      <c r="BW1965" s="3"/>
      <c r="BX1965" s="3"/>
      <c r="BY1965" s="3"/>
      <c r="BZ1965" s="3"/>
      <c r="CA1965" s="3"/>
      <c r="CB1965" s="3"/>
      <c r="CC1965" s="3"/>
      <c r="CD1965" s="3"/>
      <c r="CE1965" s="3"/>
      <c r="CF1965" s="3"/>
      <c r="CG1965" s="3"/>
      <c r="CH1965" s="3"/>
      <c r="CI1965" s="3"/>
      <c r="CJ1965" s="3"/>
      <c r="CK1965" s="3"/>
      <c r="CL1965" s="3"/>
      <c r="CM1965" s="3"/>
      <c r="CN1965" s="3"/>
      <c r="CO1965" s="3"/>
      <c r="CP1965" s="3"/>
      <c r="CQ1965" s="3"/>
      <c r="CR1965" s="3"/>
      <c r="CS1965" s="3"/>
      <c r="CT1965" s="3"/>
      <c r="CU1965" s="3"/>
      <c r="CV1965" s="3"/>
      <c r="CW1965" s="3"/>
      <c r="CX1965" s="3"/>
      <c r="CY1965" s="3"/>
      <c r="CZ1965" s="3"/>
      <c r="DA1965" s="3"/>
      <c r="DB1965" s="3"/>
      <c r="DC1965" s="3"/>
      <c r="DD1965" s="3"/>
      <c r="DE1965" s="3"/>
      <c r="DF1965" s="3"/>
      <c r="DG1965" s="3"/>
      <c r="DH1965" s="3"/>
      <c r="DI1965" s="3"/>
      <c r="DJ1965" s="3"/>
    </row>
    <row r="1966" spans="1:114" ht="49.5" customHeight="1">
      <c r="A1966" s="4">
        <v>78</v>
      </c>
      <c r="B1966" s="81"/>
      <c r="C1966" s="81" t="s">
        <v>4653</v>
      </c>
      <c r="D1966" s="18" t="s">
        <v>4654</v>
      </c>
      <c r="E1966" s="18" t="s">
        <v>4655</v>
      </c>
      <c r="F1966" s="31" t="s">
        <v>4656</v>
      </c>
      <c r="G1966" s="31" t="s">
        <v>4657</v>
      </c>
      <c r="H1966" s="150">
        <v>8360</v>
      </c>
      <c r="I1966" s="4"/>
      <c r="J1966" s="4"/>
      <c r="K1966" s="4" t="s">
        <v>4381</v>
      </c>
      <c r="L1966" s="18" t="s">
        <v>4658</v>
      </c>
      <c r="M1966" s="18" t="s">
        <v>4284</v>
      </c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  <c r="BN1966" s="3"/>
      <c r="BO1966" s="3"/>
      <c r="BP1966" s="3"/>
      <c r="BQ1966" s="3"/>
      <c r="BR1966" s="3"/>
      <c r="BS1966" s="3"/>
      <c r="BT1966" s="3"/>
      <c r="BU1966" s="3"/>
      <c r="BV1966" s="3"/>
      <c r="BW1966" s="3"/>
      <c r="BX1966" s="3"/>
      <c r="BY1966" s="3"/>
      <c r="BZ1966" s="3"/>
      <c r="CA1966" s="3"/>
      <c r="CB1966" s="3"/>
      <c r="CC1966" s="3"/>
      <c r="CD1966" s="3"/>
      <c r="CE1966" s="3"/>
      <c r="CF1966" s="3"/>
      <c r="CG1966" s="3"/>
      <c r="CH1966" s="3"/>
      <c r="CI1966" s="3"/>
      <c r="CJ1966" s="3"/>
      <c r="CK1966" s="3"/>
      <c r="CL1966" s="3"/>
      <c r="CM1966" s="3"/>
      <c r="CN1966" s="3"/>
      <c r="CO1966" s="3"/>
      <c r="CP1966" s="3"/>
      <c r="CQ1966" s="3"/>
      <c r="CR1966" s="3"/>
      <c r="CS1966" s="3"/>
      <c r="CT1966" s="3"/>
      <c r="CU1966" s="3"/>
      <c r="CV1966" s="3"/>
      <c r="CW1966" s="3"/>
      <c r="CX1966" s="3"/>
      <c r="CY1966" s="3"/>
      <c r="CZ1966" s="3"/>
      <c r="DA1966" s="3"/>
      <c r="DB1966" s="3"/>
      <c r="DC1966" s="3"/>
      <c r="DD1966" s="3"/>
      <c r="DE1966" s="3"/>
      <c r="DF1966" s="3"/>
      <c r="DG1966" s="3"/>
      <c r="DH1966" s="3"/>
      <c r="DI1966" s="3"/>
      <c r="DJ1966" s="3"/>
    </row>
    <row r="1967" spans="1:114" ht="49.5" customHeight="1">
      <c r="A1967" s="4">
        <v>79</v>
      </c>
      <c r="B1967" s="81"/>
      <c r="C1967" s="81" t="s">
        <v>4659</v>
      </c>
      <c r="D1967" s="18" t="s">
        <v>4660</v>
      </c>
      <c r="E1967" s="18" t="s">
        <v>4609</v>
      </c>
      <c r="F1967" s="31" t="s">
        <v>4661</v>
      </c>
      <c r="G1967" s="31" t="s">
        <v>4525</v>
      </c>
      <c r="H1967" s="150">
        <v>3200</v>
      </c>
      <c r="I1967" s="4"/>
      <c r="J1967" s="4"/>
      <c r="K1967" s="335">
        <v>42491</v>
      </c>
      <c r="L1967" s="18" t="s">
        <v>4662</v>
      </c>
      <c r="M1967" s="18" t="s">
        <v>4573</v>
      </c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  <c r="BN1967" s="3"/>
      <c r="BO1967" s="3"/>
      <c r="BP1967" s="3"/>
      <c r="BQ1967" s="3"/>
      <c r="BR1967" s="3"/>
      <c r="BS1967" s="3"/>
      <c r="BT1967" s="3"/>
      <c r="BU1967" s="3"/>
      <c r="BV1967" s="3"/>
      <c r="BW1967" s="3"/>
      <c r="BX1967" s="3"/>
      <c r="BY1967" s="3"/>
      <c r="BZ1967" s="3"/>
      <c r="CA1967" s="3"/>
      <c r="CB1967" s="3"/>
      <c r="CC1967" s="3"/>
      <c r="CD1967" s="3"/>
      <c r="CE1967" s="3"/>
      <c r="CF1967" s="3"/>
      <c r="CG1967" s="3"/>
      <c r="CH1967" s="3"/>
      <c r="CI1967" s="3"/>
      <c r="CJ1967" s="3"/>
      <c r="CK1967" s="3"/>
      <c r="CL1967" s="3"/>
      <c r="CM1967" s="3"/>
      <c r="CN1967" s="3"/>
      <c r="CO1967" s="3"/>
      <c r="CP1967" s="3"/>
      <c r="CQ1967" s="3"/>
      <c r="CR1967" s="3"/>
      <c r="CS1967" s="3"/>
      <c r="CT1967" s="3"/>
      <c r="CU1967" s="3"/>
      <c r="CV1967" s="3"/>
      <c r="CW1967" s="3"/>
      <c r="CX1967" s="3"/>
      <c r="CY1967" s="3"/>
      <c r="CZ1967" s="3"/>
      <c r="DA1967" s="3"/>
      <c r="DB1967" s="3"/>
      <c r="DC1967" s="3"/>
      <c r="DD1967" s="3"/>
      <c r="DE1967" s="3"/>
      <c r="DF1967" s="3"/>
      <c r="DG1967" s="3"/>
      <c r="DH1967" s="3"/>
      <c r="DI1967" s="3"/>
      <c r="DJ1967" s="3"/>
    </row>
    <row r="1968" spans="1:114" ht="49.5" customHeight="1">
      <c r="A1968" s="4">
        <v>80</v>
      </c>
      <c r="B1968" s="81"/>
      <c r="C1968" s="81" t="s">
        <v>4663</v>
      </c>
      <c r="D1968" s="18" t="s">
        <v>4660</v>
      </c>
      <c r="E1968" s="18" t="s">
        <v>4609</v>
      </c>
      <c r="F1968" s="31" t="s">
        <v>4664</v>
      </c>
      <c r="G1968" s="31" t="s">
        <v>4525</v>
      </c>
      <c r="H1968" s="150">
        <v>10200</v>
      </c>
      <c r="I1968" s="4"/>
      <c r="J1968" s="4"/>
      <c r="K1968" s="335">
        <v>42491</v>
      </c>
      <c r="L1968" s="18" t="s">
        <v>4665</v>
      </c>
      <c r="M1968" s="18" t="s">
        <v>4573</v>
      </c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  <c r="BN1968" s="3"/>
      <c r="BO1968" s="3"/>
      <c r="BP1968" s="3"/>
      <c r="BQ1968" s="3"/>
      <c r="BR1968" s="3"/>
      <c r="BS1968" s="3"/>
      <c r="BT1968" s="3"/>
      <c r="BU1968" s="3"/>
      <c r="BV1968" s="3"/>
      <c r="BW1968" s="3"/>
      <c r="BX1968" s="3"/>
      <c r="BY1968" s="3"/>
      <c r="BZ1968" s="3"/>
      <c r="CA1968" s="3"/>
      <c r="CB1968" s="3"/>
      <c r="CC1968" s="3"/>
      <c r="CD1968" s="3"/>
      <c r="CE1968" s="3"/>
      <c r="CF1968" s="3"/>
      <c r="CG1968" s="3"/>
      <c r="CH1968" s="3"/>
      <c r="CI1968" s="3"/>
      <c r="CJ1968" s="3"/>
      <c r="CK1968" s="3"/>
      <c r="CL1968" s="3"/>
      <c r="CM1968" s="3"/>
      <c r="CN1968" s="3"/>
      <c r="CO1968" s="3"/>
      <c r="CP1968" s="3"/>
      <c r="CQ1968" s="3"/>
      <c r="CR1968" s="3"/>
      <c r="CS1968" s="3"/>
      <c r="CT1968" s="3"/>
      <c r="CU1968" s="3"/>
      <c r="CV1968" s="3"/>
      <c r="CW1968" s="3"/>
      <c r="CX1968" s="3"/>
      <c r="CY1968" s="3"/>
      <c r="CZ1968" s="3"/>
      <c r="DA1968" s="3"/>
      <c r="DB1968" s="3"/>
      <c r="DC1968" s="3"/>
      <c r="DD1968" s="3"/>
      <c r="DE1968" s="3"/>
      <c r="DF1968" s="3"/>
      <c r="DG1968" s="3"/>
      <c r="DH1968" s="3"/>
      <c r="DI1968" s="3"/>
      <c r="DJ1968" s="3"/>
    </row>
    <row r="1969" spans="1:114" ht="49.5" customHeight="1">
      <c r="A1969" s="4">
        <v>81</v>
      </c>
      <c r="B1969" s="81"/>
      <c r="C1969" s="81" t="s">
        <v>4666</v>
      </c>
      <c r="D1969" s="18" t="s">
        <v>4660</v>
      </c>
      <c r="E1969" s="18" t="s">
        <v>4667</v>
      </c>
      <c r="F1969" s="31" t="s">
        <v>4668</v>
      </c>
      <c r="G1969" s="31" t="s">
        <v>2690</v>
      </c>
      <c r="H1969" s="150">
        <v>5000</v>
      </c>
      <c r="I1969" s="4"/>
      <c r="J1969" s="4"/>
      <c r="K1969" s="335">
        <v>42491</v>
      </c>
      <c r="L1969" s="18" t="s">
        <v>4669</v>
      </c>
      <c r="M1969" s="18" t="s">
        <v>4573</v>
      </c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  <c r="BN1969" s="3"/>
      <c r="BO1969" s="3"/>
      <c r="BP1969" s="3"/>
      <c r="BQ1969" s="3"/>
      <c r="BR1969" s="3"/>
      <c r="BS1969" s="3"/>
      <c r="BT1969" s="3"/>
      <c r="BU1969" s="3"/>
      <c r="BV1969" s="3"/>
      <c r="BW1969" s="3"/>
      <c r="BX1969" s="3"/>
      <c r="BY1969" s="3"/>
      <c r="BZ1969" s="3"/>
      <c r="CA1969" s="3"/>
      <c r="CB1969" s="3"/>
      <c r="CC1969" s="3"/>
      <c r="CD1969" s="3"/>
      <c r="CE1969" s="3"/>
      <c r="CF1969" s="3"/>
      <c r="CG1969" s="3"/>
      <c r="CH1969" s="3"/>
      <c r="CI1969" s="3"/>
      <c r="CJ1969" s="3"/>
      <c r="CK1969" s="3"/>
      <c r="CL1969" s="3"/>
      <c r="CM1969" s="3"/>
      <c r="CN1969" s="3"/>
      <c r="CO1969" s="3"/>
      <c r="CP1969" s="3"/>
      <c r="CQ1969" s="3"/>
      <c r="CR1969" s="3"/>
      <c r="CS1969" s="3"/>
      <c r="CT1969" s="3"/>
      <c r="CU1969" s="3"/>
      <c r="CV1969" s="3"/>
      <c r="CW1969" s="3"/>
      <c r="CX1969" s="3"/>
      <c r="CY1969" s="3"/>
      <c r="CZ1969" s="3"/>
      <c r="DA1969" s="3"/>
      <c r="DB1969" s="3"/>
      <c r="DC1969" s="3"/>
      <c r="DD1969" s="3"/>
      <c r="DE1969" s="3"/>
      <c r="DF1969" s="3"/>
      <c r="DG1969" s="3"/>
      <c r="DH1969" s="3"/>
      <c r="DI1969" s="3"/>
      <c r="DJ1969" s="3"/>
    </row>
    <row r="1970" spans="1:114" ht="49.5" customHeight="1">
      <c r="A1970" s="4">
        <v>82</v>
      </c>
      <c r="B1970" s="81"/>
      <c r="C1970" s="81" t="s">
        <v>436</v>
      </c>
      <c r="D1970" s="18" t="s">
        <v>4670</v>
      </c>
      <c r="E1970" s="18" t="s">
        <v>4671</v>
      </c>
      <c r="F1970" s="31" t="s">
        <v>4672</v>
      </c>
      <c r="G1970" s="31" t="s">
        <v>4300</v>
      </c>
      <c r="H1970" s="150">
        <v>200</v>
      </c>
      <c r="I1970" s="4"/>
      <c r="J1970" s="4"/>
      <c r="K1970" s="4" t="s">
        <v>4673</v>
      </c>
      <c r="L1970" s="18" t="s">
        <v>4674</v>
      </c>
      <c r="M1970" s="18" t="s">
        <v>4573</v>
      </c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  <c r="BN1970" s="3"/>
      <c r="BO1970" s="3"/>
      <c r="BP1970" s="3"/>
      <c r="BQ1970" s="3"/>
      <c r="BR1970" s="3"/>
      <c r="BS1970" s="3"/>
      <c r="BT1970" s="3"/>
      <c r="BU1970" s="3"/>
      <c r="BV1970" s="3"/>
      <c r="BW1970" s="3"/>
      <c r="BX1970" s="3"/>
      <c r="BY1970" s="3"/>
      <c r="BZ1970" s="3"/>
      <c r="CA1970" s="3"/>
      <c r="CB1970" s="3"/>
      <c r="CC1970" s="3"/>
      <c r="CD1970" s="3"/>
      <c r="CE1970" s="3"/>
      <c r="CF1970" s="3"/>
      <c r="CG1970" s="3"/>
      <c r="CH1970" s="3"/>
      <c r="CI1970" s="3"/>
      <c r="CJ1970" s="3"/>
      <c r="CK1970" s="3"/>
      <c r="CL1970" s="3"/>
      <c r="CM1970" s="3"/>
      <c r="CN1970" s="3"/>
      <c r="CO1970" s="3"/>
      <c r="CP1970" s="3"/>
      <c r="CQ1970" s="3"/>
      <c r="CR1970" s="3"/>
      <c r="CS1970" s="3"/>
      <c r="CT1970" s="3"/>
      <c r="CU1970" s="3"/>
      <c r="CV1970" s="3"/>
      <c r="CW1970" s="3"/>
      <c r="CX1970" s="3"/>
      <c r="CY1970" s="3"/>
      <c r="CZ1970" s="3"/>
      <c r="DA1970" s="3"/>
      <c r="DB1970" s="3"/>
      <c r="DC1970" s="3"/>
      <c r="DD1970" s="3"/>
      <c r="DE1970" s="3"/>
      <c r="DF1970" s="3"/>
      <c r="DG1970" s="3"/>
      <c r="DH1970" s="3"/>
      <c r="DI1970" s="3"/>
      <c r="DJ1970" s="3"/>
    </row>
    <row r="1971" spans="1:114" ht="49.5" customHeight="1">
      <c r="A1971" s="4">
        <v>83</v>
      </c>
      <c r="B1971" s="81"/>
      <c r="C1971" s="81" t="s">
        <v>4675</v>
      </c>
      <c r="D1971" s="18" t="s">
        <v>4676</v>
      </c>
      <c r="E1971" s="18" t="s">
        <v>4677</v>
      </c>
      <c r="F1971" s="31" t="s">
        <v>4678</v>
      </c>
      <c r="G1971" s="31" t="s">
        <v>4525</v>
      </c>
      <c r="H1971" s="150">
        <v>5200</v>
      </c>
      <c r="I1971" s="4"/>
      <c r="J1971" s="4"/>
      <c r="K1971" s="4" t="s">
        <v>4679</v>
      </c>
      <c r="L1971" s="18" t="s">
        <v>4680</v>
      </c>
      <c r="M1971" s="18" t="s">
        <v>4573</v>
      </c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  <c r="BN1971" s="3"/>
      <c r="BO1971" s="3"/>
      <c r="BP1971" s="3"/>
      <c r="BQ1971" s="3"/>
      <c r="BR1971" s="3"/>
      <c r="BS1971" s="3"/>
      <c r="BT1971" s="3"/>
      <c r="BU1971" s="3"/>
      <c r="BV1971" s="3"/>
      <c r="BW1971" s="3"/>
      <c r="BX1971" s="3"/>
      <c r="BY1971" s="3"/>
      <c r="BZ1971" s="3"/>
      <c r="CA1971" s="3"/>
      <c r="CB1971" s="3"/>
      <c r="CC1971" s="3"/>
      <c r="CD1971" s="3"/>
      <c r="CE1971" s="3"/>
      <c r="CF1971" s="3"/>
      <c r="CG1971" s="3"/>
      <c r="CH1971" s="3"/>
      <c r="CI1971" s="3"/>
      <c r="CJ1971" s="3"/>
      <c r="CK1971" s="3"/>
      <c r="CL1971" s="3"/>
      <c r="CM1971" s="3"/>
      <c r="CN1971" s="3"/>
      <c r="CO1971" s="3"/>
      <c r="CP1971" s="3"/>
      <c r="CQ1971" s="3"/>
      <c r="CR1971" s="3"/>
      <c r="CS1971" s="3"/>
      <c r="CT1971" s="3"/>
      <c r="CU1971" s="3"/>
      <c r="CV1971" s="3"/>
      <c r="CW1971" s="3"/>
      <c r="CX1971" s="3"/>
      <c r="CY1971" s="3"/>
      <c r="CZ1971" s="3"/>
      <c r="DA1971" s="3"/>
      <c r="DB1971" s="3"/>
      <c r="DC1971" s="3"/>
      <c r="DD1971" s="3"/>
      <c r="DE1971" s="3"/>
      <c r="DF1971" s="3"/>
      <c r="DG1971" s="3"/>
      <c r="DH1971" s="3"/>
      <c r="DI1971" s="3"/>
      <c r="DJ1971" s="3"/>
    </row>
    <row r="1972" spans="1:114" ht="48" customHeight="1">
      <c r="A1972" s="4">
        <v>84</v>
      </c>
      <c r="B1972" s="81"/>
      <c r="C1972" s="81" t="s">
        <v>4681</v>
      </c>
      <c r="D1972" s="18" t="s">
        <v>4682</v>
      </c>
      <c r="E1972" s="18" t="s">
        <v>4683</v>
      </c>
      <c r="F1972" s="31" t="s">
        <v>4684</v>
      </c>
      <c r="G1972" s="31" t="s">
        <v>4657</v>
      </c>
      <c r="H1972" s="150">
        <v>5200</v>
      </c>
      <c r="I1972" s="4"/>
      <c r="J1972" s="4"/>
      <c r="K1972" s="4" t="s">
        <v>3640</v>
      </c>
      <c r="L1972" s="18" t="s">
        <v>4685</v>
      </c>
      <c r="M1972" s="18" t="s">
        <v>4284</v>
      </c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  <c r="BN1972" s="3"/>
      <c r="BO1972" s="3"/>
      <c r="BP1972" s="3"/>
      <c r="BQ1972" s="3"/>
      <c r="BR1972" s="3"/>
      <c r="BS1972" s="3"/>
      <c r="BT1972" s="3"/>
      <c r="BU1972" s="3"/>
      <c r="BV1972" s="3"/>
      <c r="BW1972" s="3"/>
      <c r="BX1972" s="3"/>
      <c r="BY1972" s="3"/>
      <c r="BZ1972" s="3"/>
      <c r="CA1972" s="3"/>
      <c r="CB1972" s="3"/>
      <c r="CC1972" s="3"/>
      <c r="CD1972" s="3"/>
      <c r="CE1972" s="3"/>
      <c r="CF1972" s="3"/>
      <c r="CG1972" s="3"/>
      <c r="CH1972" s="3"/>
      <c r="CI1972" s="3"/>
      <c r="CJ1972" s="3"/>
      <c r="CK1972" s="3"/>
      <c r="CL1972" s="3"/>
      <c r="CM1972" s="3"/>
      <c r="CN1972" s="3"/>
      <c r="CO1972" s="3"/>
      <c r="CP1972" s="3"/>
      <c r="CQ1972" s="3"/>
      <c r="CR1972" s="3"/>
      <c r="CS1972" s="3"/>
      <c r="CT1972" s="3"/>
      <c r="CU1972" s="3"/>
      <c r="CV1972" s="3"/>
      <c r="CW1972" s="3"/>
      <c r="CX1972" s="3"/>
      <c r="CY1972" s="3"/>
      <c r="CZ1972" s="3"/>
      <c r="DA1972" s="3"/>
      <c r="DB1972" s="3"/>
      <c r="DC1972" s="3"/>
      <c r="DD1972" s="3"/>
      <c r="DE1972" s="3"/>
      <c r="DF1972" s="3"/>
      <c r="DG1972" s="3"/>
      <c r="DH1972" s="3"/>
      <c r="DI1972" s="3"/>
      <c r="DJ1972" s="3"/>
    </row>
    <row r="1973" spans="1:114" ht="44.25" customHeight="1">
      <c r="A1973" s="4">
        <v>85</v>
      </c>
      <c r="B1973" s="81"/>
      <c r="C1973" s="81" t="s">
        <v>4686</v>
      </c>
      <c r="D1973" s="18" t="s">
        <v>4682</v>
      </c>
      <c r="E1973" s="18" t="s">
        <v>4687</v>
      </c>
      <c r="F1973" s="31" t="s">
        <v>4688</v>
      </c>
      <c r="G1973" s="31" t="s">
        <v>4689</v>
      </c>
      <c r="H1973" s="150">
        <v>600</v>
      </c>
      <c r="I1973" s="4"/>
      <c r="J1973" s="4"/>
      <c r="K1973" s="4" t="s">
        <v>3640</v>
      </c>
      <c r="L1973" s="18" t="s">
        <v>4690</v>
      </c>
      <c r="M1973" s="18" t="s">
        <v>4284</v>
      </c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S1973" s="3"/>
      <c r="BT1973" s="3"/>
      <c r="BU1973" s="3"/>
      <c r="BV1973" s="3"/>
      <c r="BW1973" s="3"/>
      <c r="BX1973" s="3"/>
      <c r="BY1973" s="3"/>
      <c r="BZ1973" s="3"/>
      <c r="CA1973" s="3"/>
      <c r="CB1973" s="3"/>
      <c r="CC1973" s="3"/>
      <c r="CD1973" s="3"/>
      <c r="CE1973" s="3"/>
      <c r="CF1973" s="3"/>
      <c r="CG1973" s="3"/>
      <c r="CH1973" s="3"/>
      <c r="CI1973" s="3"/>
      <c r="CJ1973" s="3"/>
      <c r="CK1973" s="3"/>
      <c r="CL1973" s="3"/>
      <c r="CM1973" s="3"/>
      <c r="CN1973" s="3"/>
      <c r="CO1973" s="3"/>
      <c r="CP1973" s="3"/>
      <c r="CQ1973" s="3"/>
      <c r="CR1973" s="3"/>
      <c r="CS1973" s="3"/>
      <c r="CT1973" s="3"/>
      <c r="CU1973" s="3"/>
      <c r="CV1973" s="3"/>
      <c r="CW1973" s="3"/>
      <c r="CX1973" s="3"/>
      <c r="CY1973" s="3"/>
      <c r="CZ1973" s="3"/>
      <c r="DA1973" s="3"/>
      <c r="DB1973" s="3"/>
      <c r="DC1973" s="3"/>
      <c r="DD1973" s="3"/>
      <c r="DE1973" s="3"/>
      <c r="DF1973" s="3"/>
      <c r="DG1973" s="3"/>
      <c r="DH1973" s="3"/>
      <c r="DI1973" s="3"/>
      <c r="DJ1973" s="3"/>
    </row>
    <row r="1974" spans="1:114" ht="53.25" customHeight="1">
      <c r="A1974" s="4">
        <v>86</v>
      </c>
      <c r="B1974" s="43"/>
      <c r="C1974" s="43" t="s">
        <v>1299</v>
      </c>
      <c r="D1974" s="4" t="s">
        <v>4682</v>
      </c>
      <c r="E1974" s="4" t="s">
        <v>4691</v>
      </c>
      <c r="F1974" s="149" t="s">
        <v>4692</v>
      </c>
      <c r="G1974" s="149" t="s">
        <v>2690</v>
      </c>
      <c r="H1974" s="72">
        <v>5000</v>
      </c>
      <c r="I1974" s="4"/>
      <c r="J1974" s="4"/>
      <c r="K1974" s="4" t="s">
        <v>3640</v>
      </c>
      <c r="L1974" s="4" t="s">
        <v>4693</v>
      </c>
      <c r="M1974" s="4" t="s">
        <v>4284</v>
      </c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  <c r="BN1974" s="3"/>
      <c r="BO1974" s="3"/>
      <c r="BP1974" s="3"/>
      <c r="BQ1974" s="3"/>
      <c r="BR1974" s="3"/>
      <c r="BS1974" s="3"/>
      <c r="BT1974" s="3"/>
      <c r="BU1974" s="3"/>
      <c r="BV1974" s="3"/>
      <c r="BW1974" s="3"/>
      <c r="BX1974" s="3"/>
      <c r="BY1974" s="3"/>
      <c r="BZ1974" s="3"/>
      <c r="CA1974" s="3"/>
      <c r="CB1974" s="3"/>
      <c r="CC1974" s="3"/>
      <c r="CD1974" s="3"/>
      <c r="CE1974" s="3"/>
      <c r="CF1974" s="3"/>
      <c r="CG1974" s="3"/>
      <c r="CH1974" s="3"/>
      <c r="CI1974" s="3"/>
      <c r="CJ1974" s="3"/>
      <c r="CK1974" s="3"/>
      <c r="CL1974" s="3"/>
      <c r="CM1974" s="3"/>
      <c r="CN1974" s="3"/>
      <c r="CO1974" s="3"/>
      <c r="CP1974" s="3"/>
      <c r="CQ1974" s="3"/>
      <c r="CR1974" s="3"/>
      <c r="CS1974" s="3"/>
      <c r="CT1974" s="3"/>
      <c r="CU1974" s="3"/>
      <c r="CV1974" s="3"/>
      <c r="CW1974" s="3"/>
      <c r="CX1974" s="3"/>
      <c r="CY1974" s="3"/>
      <c r="CZ1974" s="3"/>
      <c r="DA1974" s="3"/>
      <c r="DB1974" s="3"/>
      <c r="DC1974" s="3"/>
      <c r="DD1974" s="3"/>
      <c r="DE1974" s="3"/>
      <c r="DF1974" s="3"/>
      <c r="DG1974" s="3"/>
      <c r="DH1974" s="3"/>
      <c r="DI1974" s="3"/>
      <c r="DJ1974" s="3"/>
    </row>
    <row r="1975" spans="1:114" ht="49.5" customHeight="1">
      <c r="A1975" s="4">
        <v>87</v>
      </c>
      <c r="B1975" s="81"/>
      <c r="C1975" s="81" t="s">
        <v>4694</v>
      </c>
      <c r="D1975" s="18" t="s">
        <v>4278</v>
      </c>
      <c r="E1975" s="18" t="s">
        <v>4695</v>
      </c>
      <c r="F1975" s="31" t="s">
        <v>4696</v>
      </c>
      <c r="G1975" s="31" t="s">
        <v>2690</v>
      </c>
      <c r="H1975" s="150">
        <v>9800</v>
      </c>
      <c r="I1975" s="4"/>
      <c r="J1975" s="4"/>
      <c r="K1975" s="4" t="s">
        <v>4697</v>
      </c>
      <c r="L1975" s="116" t="s">
        <v>4698</v>
      </c>
      <c r="M1975" s="18" t="s">
        <v>4284</v>
      </c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  <c r="BN1975" s="3"/>
      <c r="BO1975" s="3"/>
      <c r="BP1975" s="3"/>
      <c r="BQ1975" s="3"/>
      <c r="BR1975" s="3"/>
      <c r="BS1975" s="3"/>
      <c r="BT1975" s="3"/>
      <c r="BU1975" s="3"/>
      <c r="BV1975" s="3"/>
      <c r="BW1975" s="3"/>
      <c r="BX1975" s="3"/>
      <c r="BY1975" s="3"/>
      <c r="BZ1975" s="3"/>
      <c r="CA1975" s="3"/>
      <c r="CB1975" s="3"/>
      <c r="CC1975" s="3"/>
      <c r="CD1975" s="3"/>
      <c r="CE1975" s="3"/>
      <c r="CF1975" s="3"/>
      <c r="CG1975" s="3"/>
      <c r="CH1975" s="3"/>
      <c r="CI1975" s="3"/>
      <c r="CJ1975" s="3"/>
      <c r="CK1975" s="3"/>
      <c r="CL1975" s="3"/>
      <c r="CM1975" s="3"/>
      <c r="CN1975" s="3"/>
      <c r="CO1975" s="3"/>
      <c r="CP1975" s="3"/>
      <c r="CQ1975" s="3"/>
      <c r="CR1975" s="3"/>
      <c r="CS1975" s="3"/>
      <c r="CT1975" s="3"/>
      <c r="CU1975" s="3"/>
      <c r="CV1975" s="3"/>
      <c r="CW1975" s="3"/>
      <c r="CX1975" s="3"/>
      <c r="CY1975" s="3"/>
      <c r="CZ1975" s="3"/>
      <c r="DA1975" s="3"/>
      <c r="DB1975" s="3"/>
      <c r="DC1975" s="3"/>
      <c r="DD1975" s="3"/>
      <c r="DE1975" s="3"/>
      <c r="DF1975" s="3"/>
      <c r="DG1975" s="3"/>
      <c r="DH1975" s="3"/>
      <c r="DI1975" s="3"/>
      <c r="DJ1975" s="3"/>
    </row>
    <row r="1976" spans="1:114" ht="57" customHeight="1">
      <c r="A1976" s="4">
        <v>88</v>
      </c>
      <c r="B1976" s="81"/>
      <c r="C1976" s="81" t="s">
        <v>4699</v>
      </c>
      <c r="D1976" s="18" t="s">
        <v>4700</v>
      </c>
      <c r="E1976" s="18" t="s">
        <v>4701</v>
      </c>
      <c r="F1976" s="31" t="s">
        <v>4702</v>
      </c>
      <c r="G1976" s="31" t="s">
        <v>4391</v>
      </c>
      <c r="H1976" s="150">
        <v>536</v>
      </c>
      <c r="I1976" s="4"/>
      <c r="J1976" s="4"/>
      <c r="K1976" s="335">
        <v>42590</v>
      </c>
      <c r="L1976" s="18" t="s">
        <v>4703</v>
      </c>
      <c r="M1976" s="18" t="s">
        <v>4573</v>
      </c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  <c r="BN1976" s="3"/>
      <c r="BO1976" s="3"/>
      <c r="BP1976" s="3"/>
      <c r="BQ1976" s="3"/>
      <c r="BR1976" s="3"/>
      <c r="BS1976" s="3"/>
      <c r="BT1976" s="3"/>
      <c r="BU1976" s="3"/>
      <c r="BV1976" s="3"/>
      <c r="BW1976" s="3"/>
      <c r="BX1976" s="3"/>
      <c r="BY1976" s="3"/>
      <c r="BZ1976" s="3"/>
      <c r="CA1976" s="3"/>
      <c r="CB1976" s="3"/>
      <c r="CC1976" s="3"/>
      <c r="CD1976" s="3"/>
      <c r="CE1976" s="3"/>
      <c r="CF1976" s="3"/>
      <c r="CG1976" s="3"/>
      <c r="CH1976" s="3"/>
      <c r="CI1976" s="3"/>
      <c r="CJ1976" s="3"/>
      <c r="CK1976" s="3"/>
      <c r="CL1976" s="3"/>
      <c r="CM1976" s="3"/>
      <c r="CN1976" s="3"/>
      <c r="CO1976" s="3"/>
      <c r="CP1976" s="3"/>
      <c r="CQ1976" s="3"/>
      <c r="CR1976" s="3"/>
      <c r="CS1976" s="3"/>
      <c r="CT1976" s="3"/>
      <c r="CU1976" s="3"/>
      <c r="CV1976" s="3"/>
      <c r="CW1976" s="3"/>
      <c r="CX1976" s="3"/>
      <c r="CY1976" s="3"/>
      <c r="CZ1976" s="3"/>
      <c r="DA1976" s="3"/>
      <c r="DB1976" s="3"/>
      <c r="DC1976" s="3"/>
      <c r="DD1976" s="3"/>
      <c r="DE1976" s="3"/>
      <c r="DF1976" s="3"/>
      <c r="DG1976" s="3"/>
      <c r="DH1976" s="3"/>
      <c r="DI1976" s="3"/>
      <c r="DJ1976" s="3"/>
    </row>
    <row r="1977" spans="1:114" ht="49.5" customHeight="1">
      <c r="A1977" s="4">
        <v>89</v>
      </c>
      <c r="B1977" s="81"/>
      <c r="C1977" s="81" t="s">
        <v>4704</v>
      </c>
      <c r="D1977" s="18" t="s">
        <v>4705</v>
      </c>
      <c r="E1977" s="18" t="s">
        <v>4706</v>
      </c>
      <c r="F1977" s="31" t="s">
        <v>4707</v>
      </c>
      <c r="G1977" s="31" t="s">
        <v>4391</v>
      </c>
      <c r="H1977" s="150">
        <v>21913</v>
      </c>
      <c r="I1977" s="4"/>
      <c r="J1977" s="4"/>
      <c r="K1977" s="335">
        <v>42590</v>
      </c>
      <c r="L1977" s="18" t="s">
        <v>4708</v>
      </c>
      <c r="M1977" s="18" t="s">
        <v>4573</v>
      </c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S1977" s="3"/>
      <c r="BT1977" s="3"/>
      <c r="BU1977" s="3"/>
      <c r="BV1977" s="3"/>
      <c r="BW1977" s="3"/>
      <c r="BX1977" s="3"/>
      <c r="BY1977" s="3"/>
      <c r="BZ1977" s="3"/>
      <c r="CA1977" s="3"/>
      <c r="CB1977" s="3"/>
      <c r="CC1977" s="3"/>
      <c r="CD1977" s="3"/>
      <c r="CE1977" s="3"/>
      <c r="CF1977" s="3"/>
      <c r="CG1977" s="3"/>
      <c r="CH1977" s="3"/>
      <c r="CI1977" s="3"/>
      <c r="CJ1977" s="3"/>
      <c r="CK1977" s="3"/>
      <c r="CL1977" s="3"/>
      <c r="CM1977" s="3"/>
      <c r="CN1977" s="3"/>
      <c r="CO1977" s="3"/>
      <c r="CP1977" s="3"/>
      <c r="CQ1977" s="3"/>
      <c r="CR1977" s="3"/>
      <c r="CS1977" s="3"/>
      <c r="CT1977" s="3"/>
      <c r="CU1977" s="3"/>
      <c r="CV1977" s="3"/>
      <c r="CW1977" s="3"/>
      <c r="CX1977" s="3"/>
      <c r="CY1977" s="3"/>
      <c r="CZ1977" s="3"/>
      <c r="DA1977" s="3"/>
      <c r="DB1977" s="3"/>
      <c r="DC1977" s="3"/>
      <c r="DD1977" s="3"/>
      <c r="DE1977" s="3"/>
      <c r="DF1977" s="3"/>
      <c r="DG1977" s="3"/>
      <c r="DH1977" s="3"/>
      <c r="DI1977" s="3"/>
      <c r="DJ1977" s="3"/>
    </row>
    <row r="1978" spans="1:114" ht="49.5" customHeight="1">
      <c r="A1978" s="4">
        <v>90</v>
      </c>
      <c r="B1978" s="81"/>
      <c r="C1978" s="81" t="s">
        <v>450</v>
      </c>
      <c r="D1978" s="18" t="s">
        <v>4709</v>
      </c>
      <c r="E1978" s="18" t="s">
        <v>4710</v>
      </c>
      <c r="F1978" s="31" t="s">
        <v>4711</v>
      </c>
      <c r="G1978" s="31" t="s">
        <v>4712</v>
      </c>
      <c r="H1978" s="150">
        <v>1477</v>
      </c>
      <c r="I1978" s="4"/>
      <c r="J1978" s="4"/>
      <c r="K1978" s="335">
        <v>42621</v>
      </c>
      <c r="L1978" s="18" t="s">
        <v>4713</v>
      </c>
      <c r="M1978" s="18" t="s">
        <v>4573</v>
      </c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S1978" s="3"/>
      <c r="BT1978" s="3"/>
      <c r="BU1978" s="3"/>
      <c r="BV1978" s="3"/>
      <c r="BW1978" s="3"/>
      <c r="BX1978" s="3"/>
      <c r="BY1978" s="3"/>
      <c r="BZ1978" s="3"/>
      <c r="CA1978" s="3"/>
      <c r="CB1978" s="3"/>
      <c r="CC1978" s="3"/>
      <c r="CD1978" s="3"/>
      <c r="CE1978" s="3"/>
      <c r="CF1978" s="3"/>
      <c r="CG1978" s="3"/>
      <c r="CH1978" s="3"/>
      <c r="CI1978" s="3"/>
      <c r="CJ1978" s="3"/>
      <c r="CK1978" s="3"/>
      <c r="CL1978" s="3"/>
      <c r="CM1978" s="3"/>
      <c r="CN1978" s="3"/>
      <c r="CO1978" s="3"/>
      <c r="CP1978" s="3"/>
      <c r="CQ1978" s="3"/>
      <c r="CR1978" s="3"/>
      <c r="CS1978" s="3"/>
      <c r="CT1978" s="3"/>
      <c r="CU1978" s="3"/>
      <c r="CV1978" s="3"/>
      <c r="CW1978" s="3"/>
      <c r="CX1978" s="3"/>
      <c r="CY1978" s="3"/>
      <c r="CZ1978" s="3"/>
      <c r="DA1978" s="3"/>
      <c r="DB1978" s="3"/>
      <c r="DC1978" s="3"/>
      <c r="DD1978" s="3"/>
      <c r="DE1978" s="3"/>
      <c r="DF1978" s="3"/>
      <c r="DG1978" s="3"/>
      <c r="DH1978" s="3"/>
      <c r="DI1978" s="3"/>
      <c r="DJ1978" s="3"/>
    </row>
    <row r="1979" spans="1:114" ht="49.5" customHeight="1">
      <c r="A1979" s="4">
        <v>91</v>
      </c>
      <c r="B1979" s="81"/>
      <c r="C1979" s="81" t="s">
        <v>4714</v>
      </c>
      <c r="D1979" s="18" t="s">
        <v>4709</v>
      </c>
      <c r="E1979" s="18" t="s">
        <v>4715</v>
      </c>
      <c r="F1979" s="31" t="s">
        <v>4716</v>
      </c>
      <c r="G1979" s="31" t="s">
        <v>4717</v>
      </c>
      <c r="H1979" s="150">
        <v>24000</v>
      </c>
      <c r="I1979" s="4"/>
      <c r="J1979" s="4"/>
      <c r="K1979" s="335">
        <v>42621</v>
      </c>
      <c r="L1979" s="18" t="s">
        <v>4718</v>
      </c>
      <c r="M1979" s="18" t="s">
        <v>4573</v>
      </c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S1979" s="3"/>
      <c r="BT1979" s="3"/>
      <c r="BU1979" s="3"/>
      <c r="BV1979" s="3"/>
      <c r="BW1979" s="3"/>
      <c r="BX1979" s="3"/>
      <c r="BY1979" s="3"/>
      <c r="BZ1979" s="3"/>
      <c r="CA1979" s="3"/>
      <c r="CB1979" s="3"/>
      <c r="CC1979" s="3"/>
      <c r="CD1979" s="3"/>
      <c r="CE1979" s="3"/>
      <c r="CF1979" s="3"/>
      <c r="CG1979" s="3"/>
      <c r="CH1979" s="3"/>
      <c r="CI1979" s="3"/>
      <c r="CJ1979" s="3"/>
      <c r="CK1979" s="3"/>
      <c r="CL1979" s="3"/>
      <c r="CM1979" s="3"/>
      <c r="CN1979" s="3"/>
      <c r="CO1979" s="3"/>
      <c r="CP1979" s="3"/>
      <c r="CQ1979" s="3"/>
      <c r="CR1979" s="3"/>
      <c r="CS1979" s="3"/>
      <c r="CT1979" s="3"/>
      <c r="CU1979" s="3"/>
      <c r="CV1979" s="3"/>
      <c r="CW1979" s="3"/>
      <c r="CX1979" s="3"/>
      <c r="CY1979" s="3"/>
      <c r="CZ1979" s="3"/>
      <c r="DA1979" s="3"/>
      <c r="DB1979" s="3"/>
      <c r="DC1979" s="3"/>
      <c r="DD1979" s="3"/>
      <c r="DE1979" s="3"/>
      <c r="DF1979" s="3"/>
      <c r="DG1979" s="3"/>
      <c r="DH1979" s="3"/>
      <c r="DI1979" s="3"/>
      <c r="DJ1979" s="3"/>
    </row>
    <row r="1980" spans="1:114" ht="49.5" customHeight="1">
      <c r="A1980" s="4">
        <v>92</v>
      </c>
      <c r="B1980" s="81"/>
      <c r="C1980" s="81" t="s">
        <v>4719</v>
      </c>
      <c r="D1980" s="18" t="s">
        <v>4720</v>
      </c>
      <c r="E1980" s="18" t="s">
        <v>4721</v>
      </c>
      <c r="F1980" s="31" t="s">
        <v>4722</v>
      </c>
      <c r="G1980" s="31" t="s">
        <v>4723</v>
      </c>
      <c r="H1980" s="150">
        <v>94850</v>
      </c>
      <c r="I1980" s="4"/>
      <c r="J1980" s="4"/>
      <c r="K1980" s="335">
        <v>42590</v>
      </c>
      <c r="L1980" s="18" t="s">
        <v>4724</v>
      </c>
      <c r="M1980" s="18" t="s">
        <v>4573</v>
      </c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S1980" s="3"/>
      <c r="BT1980" s="3"/>
      <c r="BU1980" s="3"/>
      <c r="BV1980" s="3"/>
      <c r="BW1980" s="3"/>
      <c r="BX1980" s="3"/>
      <c r="BY1980" s="3"/>
      <c r="BZ1980" s="3"/>
      <c r="CA1980" s="3"/>
      <c r="CB1980" s="3"/>
      <c r="CC1980" s="3"/>
      <c r="CD1980" s="3"/>
      <c r="CE1980" s="3"/>
      <c r="CF1980" s="3"/>
      <c r="CG1980" s="3"/>
      <c r="CH1980" s="3"/>
      <c r="CI1980" s="3"/>
      <c r="CJ1980" s="3"/>
      <c r="CK1980" s="3"/>
      <c r="CL1980" s="3"/>
      <c r="CM1980" s="3"/>
      <c r="CN1980" s="3"/>
      <c r="CO1980" s="3"/>
      <c r="CP1980" s="3"/>
      <c r="CQ1980" s="3"/>
      <c r="CR1980" s="3"/>
      <c r="CS1980" s="3"/>
      <c r="CT1980" s="3"/>
      <c r="CU1980" s="3"/>
      <c r="CV1980" s="3"/>
      <c r="CW1980" s="3"/>
      <c r="CX1980" s="3"/>
      <c r="CY1980" s="3"/>
      <c r="CZ1980" s="3"/>
      <c r="DA1980" s="3"/>
      <c r="DB1980" s="3"/>
      <c r="DC1980" s="3"/>
      <c r="DD1980" s="3"/>
      <c r="DE1980" s="3"/>
      <c r="DF1980" s="3"/>
      <c r="DG1980" s="3"/>
      <c r="DH1980" s="3"/>
      <c r="DI1980" s="3"/>
      <c r="DJ1980" s="3"/>
    </row>
    <row r="1981" spans="1:114" ht="49.5" customHeight="1">
      <c r="A1981" s="4">
        <v>93</v>
      </c>
      <c r="B1981" s="81"/>
      <c r="C1981" s="81" t="s">
        <v>4725</v>
      </c>
      <c r="D1981" s="18" t="s">
        <v>4709</v>
      </c>
      <c r="E1981" s="18" t="s">
        <v>4726</v>
      </c>
      <c r="F1981" s="31" t="s">
        <v>4727</v>
      </c>
      <c r="G1981" s="31" t="s">
        <v>2690</v>
      </c>
      <c r="H1981" s="150">
        <v>20000</v>
      </c>
      <c r="I1981" s="4"/>
      <c r="J1981" s="4"/>
      <c r="K1981" s="335">
        <v>42621</v>
      </c>
      <c r="L1981" s="18" t="s">
        <v>4728</v>
      </c>
      <c r="M1981" s="18" t="s">
        <v>4573</v>
      </c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S1981" s="3"/>
      <c r="BT1981" s="3"/>
      <c r="BU1981" s="3"/>
      <c r="BV1981" s="3"/>
      <c r="BW1981" s="3"/>
      <c r="BX1981" s="3"/>
      <c r="BY1981" s="3"/>
      <c r="BZ1981" s="3"/>
      <c r="CA1981" s="3"/>
      <c r="CB1981" s="3"/>
      <c r="CC1981" s="3"/>
      <c r="CD1981" s="3"/>
      <c r="CE1981" s="3"/>
      <c r="CF1981" s="3"/>
      <c r="CG1981" s="3"/>
      <c r="CH1981" s="3"/>
      <c r="CI1981" s="3"/>
      <c r="CJ1981" s="3"/>
      <c r="CK1981" s="3"/>
      <c r="CL1981" s="3"/>
      <c r="CM1981" s="3"/>
      <c r="CN1981" s="3"/>
      <c r="CO1981" s="3"/>
      <c r="CP1981" s="3"/>
      <c r="CQ1981" s="3"/>
      <c r="CR1981" s="3"/>
      <c r="CS1981" s="3"/>
      <c r="CT1981" s="3"/>
      <c r="CU1981" s="3"/>
      <c r="CV1981" s="3"/>
      <c r="CW1981" s="3"/>
      <c r="CX1981" s="3"/>
      <c r="CY1981" s="3"/>
      <c r="CZ1981" s="3"/>
      <c r="DA1981" s="3"/>
      <c r="DB1981" s="3"/>
      <c r="DC1981" s="3"/>
      <c r="DD1981" s="3"/>
      <c r="DE1981" s="3"/>
      <c r="DF1981" s="3"/>
      <c r="DG1981" s="3"/>
      <c r="DH1981" s="3"/>
      <c r="DI1981" s="3"/>
      <c r="DJ1981" s="3"/>
    </row>
    <row r="1982" spans="1:114" ht="49.5" customHeight="1">
      <c r="A1982" s="4">
        <v>94</v>
      </c>
      <c r="B1982" s="81"/>
      <c r="C1982" s="81" t="s">
        <v>4729</v>
      </c>
      <c r="D1982" s="18" t="s">
        <v>4670</v>
      </c>
      <c r="E1982" s="18" t="s">
        <v>4687</v>
      </c>
      <c r="F1982" s="31" t="s">
        <v>4730</v>
      </c>
      <c r="G1982" s="31" t="s">
        <v>4391</v>
      </c>
      <c r="H1982" s="150">
        <v>450</v>
      </c>
      <c r="I1982" s="4"/>
      <c r="J1982" s="4"/>
      <c r="K1982" s="335">
        <v>42621</v>
      </c>
      <c r="L1982" s="18" t="s">
        <v>4731</v>
      </c>
      <c r="M1982" s="18" t="s">
        <v>4573</v>
      </c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S1982" s="3"/>
      <c r="BT1982" s="3"/>
      <c r="BU1982" s="3"/>
      <c r="BV1982" s="3"/>
      <c r="BW1982" s="3"/>
      <c r="BX1982" s="3"/>
      <c r="BY1982" s="3"/>
      <c r="BZ1982" s="3"/>
      <c r="CA1982" s="3"/>
      <c r="CB1982" s="3"/>
      <c r="CC1982" s="3"/>
      <c r="CD1982" s="3"/>
      <c r="CE1982" s="3"/>
      <c r="CF1982" s="3"/>
      <c r="CG1982" s="3"/>
      <c r="CH1982" s="3"/>
      <c r="CI1982" s="3"/>
      <c r="CJ1982" s="3"/>
      <c r="CK1982" s="3"/>
      <c r="CL1982" s="3"/>
      <c r="CM1982" s="3"/>
      <c r="CN1982" s="3"/>
      <c r="CO1982" s="3"/>
      <c r="CP1982" s="3"/>
      <c r="CQ1982" s="3"/>
      <c r="CR1982" s="3"/>
      <c r="CS1982" s="3"/>
      <c r="CT1982" s="3"/>
      <c r="CU1982" s="3"/>
      <c r="CV1982" s="3"/>
      <c r="CW1982" s="3"/>
      <c r="CX1982" s="3"/>
      <c r="CY1982" s="3"/>
      <c r="CZ1982" s="3"/>
      <c r="DA1982" s="3"/>
      <c r="DB1982" s="3"/>
      <c r="DC1982" s="3"/>
      <c r="DD1982" s="3"/>
      <c r="DE1982" s="3"/>
      <c r="DF1982" s="3"/>
      <c r="DG1982" s="3"/>
      <c r="DH1982" s="3"/>
      <c r="DI1982" s="3"/>
      <c r="DJ1982" s="3"/>
    </row>
    <row r="1983" spans="1:114" ht="59.25" customHeight="1">
      <c r="A1983" s="4">
        <v>95</v>
      </c>
      <c r="B1983" s="81"/>
      <c r="C1983" s="81" t="s">
        <v>4732</v>
      </c>
      <c r="D1983" s="18" t="s">
        <v>4720</v>
      </c>
      <c r="E1983" s="18" t="s">
        <v>4733</v>
      </c>
      <c r="F1983" s="31" t="s">
        <v>4734</v>
      </c>
      <c r="G1983" s="31" t="s">
        <v>4300</v>
      </c>
      <c r="H1983" s="150">
        <v>200</v>
      </c>
      <c r="I1983" s="4"/>
      <c r="J1983" s="4"/>
      <c r="K1983" s="335">
        <v>42590</v>
      </c>
      <c r="L1983" s="18" t="s">
        <v>4735</v>
      </c>
      <c r="M1983" s="18" t="s">
        <v>4573</v>
      </c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S1983" s="3"/>
      <c r="BT1983" s="3"/>
      <c r="BU1983" s="3"/>
      <c r="BV1983" s="3"/>
      <c r="BW1983" s="3"/>
      <c r="BX1983" s="3"/>
      <c r="BY1983" s="3"/>
      <c r="BZ1983" s="3"/>
      <c r="CA1983" s="3"/>
      <c r="CB1983" s="3"/>
      <c r="CC1983" s="3"/>
      <c r="CD1983" s="3"/>
      <c r="CE1983" s="3"/>
      <c r="CF1983" s="3"/>
      <c r="CG1983" s="3"/>
      <c r="CH1983" s="3"/>
      <c r="CI1983" s="3"/>
      <c r="CJ1983" s="3"/>
      <c r="CK1983" s="3"/>
      <c r="CL1983" s="3"/>
      <c r="CM1983" s="3"/>
      <c r="CN1983" s="3"/>
      <c r="CO1983" s="3"/>
      <c r="CP1983" s="3"/>
      <c r="CQ1983" s="3"/>
      <c r="CR1983" s="3"/>
      <c r="CS1983" s="3"/>
      <c r="CT1983" s="3"/>
      <c r="CU1983" s="3"/>
      <c r="CV1983" s="3"/>
      <c r="CW1983" s="3"/>
      <c r="CX1983" s="3"/>
      <c r="CY1983" s="3"/>
      <c r="CZ1983" s="3"/>
      <c r="DA1983" s="3"/>
      <c r="DB1983" s="3"/>
      <c r="DC1983" s="3"/>
      <c r="DD1983" s="3"/>
      <c r="DE1983" s="3"/>
      <c r="DF1983" s="3"/>
      <c r="DG1983" s="3"/>
      <c r="DH1983" s="3"/>
      <c r="DI1983" s="3"/>
      <c r="DJ1983" s="3"/>
    </row>
    <row r="1984" spans="1:114" ht="49.5" customHeight="1">
      <c r="A1984" s="4">
        <v>96</v>
      </c>
      <c r="B1984" s="81"/>
      <c r="C1984" s="81" t="s">
        <v>4736</v>
      </c>
      <c r="D1984" s="18" t="s">
        <v>4737</v>
      </c>
      <c r="E1984" s="18" t="s">
        <v>4738</v>
      </c>
      <c r="F1984" s="31" t="s">
        <v>4739</v>
      </c>
      <c r="G1984" s="31" t="s">
        <v>2690</v>
      </c>
      <c r="H1984" s="150">
        <v>5000</v>
      </c>
      <c r="I1984" s="4"/>
      <c r="J1984" s="4"/>
      <c r="K1984" s="335">
        <v>42621</v>
      </c>
      <c r="L1984" s="18" t="s">
        <v>4740</v>
      </c>
      <c r="M1984" s="18" t="s">
        <v>4573</v>
      </c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S1984" s="3"/>
      <c r="BT1984" s="3"/>
      <c r="BU1984" s="3"/>
      <c r="BV1984" s="3"/>
      <c r="BW1984" s="3"/>
      <c r="BX1984" s="3"/>
      <c r="BY1984" s="3"/>
      <c r="BZ1984" s="3"/>
      <c r="CA1984" s="3"/>
      <c r="CB1984" s="3"/>
      <c r="CC1984" s="3"/>
      <c r="CD1984" s="3"/>
      <c r="CE1984" s="3"/>
      <c r="CF1984" s="3"/>
      <c r="CG1984" s="3"/>
      <c r="CH1984" s="3"/>
      <c r="CI1984" s="3"/>
      <c r="CJ1984" s="3"/>
      <c r="CK1984" s="3"/>
      <c r="CL1984" s="3"/>
      <c r="CM1984" s="3"/>
      <c r="CN1984" s="3"/>
      <c r="CO1984" s="3"/>
      <c r="CP1984" s="3"/>
      <c r="CQ1984" s="3"/>
      <c r="CR1984" s="3"/>
      <c r="CS1984" s="3"/>
      <c r="CT1984" s="3"/>
      <c r="CU1984" s="3"/>
      <c r="CV1984" s="3"/>
      <c r="CW1984" s="3"/>
      <c r="CX1984" s="3"/>
      <c r="CY1984" s="3"/>
      <c r="CZ1984" s="3"/>
      <c r="DA1984" s="3"/>
      <c r="DB1984" s="3"/>
      <c r="DC1984" s="3"/>
      <c r="DD1984" s="3"/>
      <c r="DE1984" s="3"/>
      <c r="DF1984" s="3"/>
      <c r="DG1984" s="3"/>
      <c r="DH1984" s="3"/>
      <c r="DI1984" s="3"/>
      <c r="DJ1984" s="3"/>
    </row>
    <row r="1985" spans="1:114" ht="49.5" customHeight="1">
      <c r="A1985" s="4">
        <v>97</v>
      </c>
      <c r="B1985" s="81"/>
      <c r="C1985" s="81" t="s">
        <v>4741</v>
      </c>
      <c r="D1985" s="18" t="s">
        <v>4742</v>
      </c>
      <c r="E1985" s="18" t="s">
        <v>4743</v>
      </c>
      <c r="F1985" s="31" t="s">
        <v>4744</v>
      </c>
      <c r="G1985" s="31" t="s">
        <v>2690</v>
      </c>
      <c r="H1985" s="150">
        <v>5000</v>
      </c>
      <c r="I1985" s="4"/>
      <c r="J1985" s="4"/>
      <c r="K1985" s="335" t="s">
        <v>3716</v>
      </c>
      <c r="L1985" s="18" t="s">
        <v>4745</v>
      </c>
      <c r="M1985" s="18" t="s">
        <v>4270</v>
      </c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S1985" s="3"/>
      <c r="BT1985" s="3"/>
      <c r="BU1985" s="3"/>
      <c r="BV1985" s="3"/>
      <c r="BW1985" s="3"/>
      <c r="BX1985" s="3"/>
      <c r="BY1985" s="3"/>
      <c r="BZ1985" s="3"/>
      <c r="CA1985" s="3"/>
      <c r="CB1985" s="3"/>
      <c r="CC1985" s="3"/>
      <c r="CD1985" s="3"/>
      <c r="CE1985" s="3"/>
      <c r="CF1985" s="3"/>
      <c r="CG1985" s="3"/>
      <c r="CH1985" s="3"/>
      <c r="CI1985" s="3"/>
      <c r="CJ1985" s="3"/>
      <c r="CK1985" s="3"/>
      <c r="CL1985" s="3"/>
      <c r="CM1985" s="3"/>
      <c r="CN1985" s="3"/>
      <c r="CO1985" s="3"/>
      <c r="CP1985" s="3"/>
      <c r="CQ1985" s="3"/>
      <c r="CR1985" s="3"/>
      <c r="CS1985" s="3"/>
      <c r="CT1985" s="3"/>
      <c r="CU1985" s="3"/>
      <c r="CV1985" s="3"/>
      <c r="CW1985" s="3"/>
      <c r="CX1985" s="3"/>
      <c r="CY1985" s="3"/>
      <c r="CZ1985" s="3"/>
      <c r="DA1985" s="3"/>
      <c r="DB1985" s="3"/>
      <c r="DC1985" s="3"/>
      <c r="DD1985" s="3"/>
      <c r="DE1985" s="3"/>
      <c r="DF1985" s="3"/>
      <c r="DG1985" s="3"/>
      <c r="DH1985" s="3"/>
      <c r="DI1985" s="3"/>
      <c r="DJ1985" s="3"/>
    </row>
    <row r="1986" spans="1:114" ht="49.5" customHeight="1">
      <c r="A1986" s="4">
        <v>98</v>
      </c>
      <c r="B1986" s="81"/>
      <c r="C1986" s="81" t="s">
        <v>4746</v>
      </c>
      <c r="D1986" s="18" t="s">
        <v>4272</v>
      </c>
      <c r="E1986" s="18" t="s">
        <v>4747</v>
      </c>
      <c r="F1986" s="31" t="s">
        <v>4748</v>
      </c>
      <c r="G1986" s="31" t="s">
        <v>4281</v>
      </c>
      <c r="H1986" s="150">
        <v>24079</v>
      </c>
      <c r="I1986" s="4"/>
      <c r="J1986" s="4"/>
      <c r="K1986" s="335" t="s">
        <v>3716</v>
      </c>
      <c r="L1986" s="18" t="s">
        <v>4749</v>
      </c>
      <c r="M1986" s="18" t="s">
        <v>4270</v>
      </c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S1986" s="3"/>
      <c r="BT1986" s="3"/>
      <c r="BU1986" s="3"/>
      <c r="BV1986" s="3"/>
      <c r="BW1986" s="3"/>
      <c r="BX1986" s="3"/>
      <c r="BY1986" s="3"/>
      <c r="BZ1986" s="3"/>
      <c r="CA1986" s="3"/>
      <c r="CB1986" s="3"/>
      <c r="CC1986" s="3"/>
      <c r="CD1986" s="3"/>
      <c r="CE1986" s="3"/>
      <c r="CF1986" s="3"/>
      <c r="CG1986" s="3"/>
      <c r="CH1986" s="3"/>
      <c r="CI1986" s="3"/>
      <c r="CJ1986" s="3"/>
      <c r="CK1986" s="3"/>
      <c r="CL1986" s="3"/>
      <c r="CM1986" s="3"/>
      <c r="CN1986" s="3"/>
      <c r="CO1986" s="3"/>
      <c r="CP1986" s="3"/>
      <c r="CQ1986" s="3"/>
      <c r="CR1986" s="3"/>
      <c r="CS1986" s="3"/>
      <c r="CT1986" s="3"/>
      <c r="CU1986" s="3"/>
      <c r="CV1986" s="3"/>
      <c r="CW1986" s="3"/>
      <c r="CX1986" s="3"/>
      <c r="CY1986" s="3"/>
      <c r="CZ1986" s="3"/>
      <c r="DA1986" s="3"/>
      <c r="DB1986" s="3"/>
      <c r="DC1986" s="3"/>
      <c r="DD1986" s="3"/>
      <c r="DE1986" s="3"/>
      <c r="DF1986" s="3"/>
      <c r="DG1986" s="3"/>
      <c r="DH1986" s="3"/>
      <c r="DI1986" s="3"/>
      <c r="DJ1986" s="3"/>
    </row>
    <row r="1987" spans="1:114" ht="49.5" customHeight="1">
      <c r="A1987" s="4">
        <v>99</v>
      </c>
      <c r="B1987" s="81"/>
      <c r="C1987" s="81" t="s">
        <v>3406</v>
      </c>
      <c r="D1987" s="18" t="s">
        <v>4676</v>
      </c>
      <c r="E1987" s="18" t="s">
        <v>4750</v>
      </c>
      <c r="F1987" s="31" t="s">
        <v>4751</v>
      </c>
      <c r="G1987" s="31" t="s">
        <v>2690</v>
      </c>
      <c r="H1987" s="150">
        <v>4800</v>
      </c>
      <c r="I1987" s="4"/>
      <c r="J1987" s="4"/>
      <c r="K1987" s="335" t="s">
        <v>4752</v>
      </c>
      <c r="L1987" s="18" t="s">
        <v>4753</v>
      </c>
      <c r="M1987" s="18" t="s">
        <v>4284</v>
      </c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S1987" s="3"/>
      <c r="BT1987" s="3"/>
      <c r="BU1987" s="3"/>
      <c r="BV1987" s="3"/>
      <c r="BW1987" s="3"/>
      <c r="BX1987" s="3"/>
      <c r="BY1987" s="3"/>
      <c r="BZ1987" s="3"/>
      <c r="CA1987" s="3"/>
      <c r="CB1987" s="3"/>
      <c r="CC1987" s="3"/>
      <c r="CD1987" s="3"/>
      <c r="CE1987" s="3"/>
      <c r="CF1987" s="3"/>
      <c r="CG1987" s="3"/>
      <c r="CH1987" s="3"/>
      <c r="CI1987" s="3"/>
      <c r="CJ1987" s="3"/>
      <c r="CK1987" s="3"/>
      <c r="CL1987" s="3"/>
      <c r="CM1987" s="3"/>
      <c r="CN1987" s="3"/>
      <c r="CO1987" s="3"/>
      <c r="CP1987" s="3"/>
      <c r="CQ1987" s="3"/>
      <c r="CR1987" s="3"/>
      <c r="CS1987" s="3"/>
      <c r="CT1987" s="3"/>
      <c r="CU1987" s="3"/>
      <c r="CV1987" s="3"/>
      <c r="CW1987" s="3"/>
      <c r="CX1987" s="3"/>
      <c r="CY1987" s="3"/>
      <c r="CZ1987" s="3"/>
      <c r="DA1987" s="3"/>
      <c r="DB1987" s="3"/>
      <c r="DC1987" s="3"/>
      <c r="DD1987" s="3"/>
      <c r="DE1987" s="3"/>
      <c r="DF1987" s="3"/>
      <c r="DG1987" s="3"/>
      <c r="DH1987" s="3"/>
      <c r="DI1987" s="3"/>
      <c r="DJ1987" s="3"/>
    </row>
    <row r="1988" spans="1:114" ht="48" customHeight="1">
      <c r="A1988" s="4">
        <v>100</v>
      </c>
      <c r="B1988" s="81"/>
      <c r="C1988" s="81" t="s">
        <v>4754</v>
      </c>
      <c r="D1988" s="18" t="s">
        <v>4755</v>
      </c>
      <c r="E1988" s="18" t="s">
        <v>4756</v>
      </c>
      <c r="F1988" s="31" t="s">
        <v>4757</v>
      </c>
      <c r="G1988" s="31" t="s">
        <v>4657</v>
      </c>
      <c r="H1988" s="150">
        <v>3200</v>
      </c>
      <c r="I1988" s="4"/>
      <c r="J1988" s="4"/>
      <c r="K1988" s="4" t="s">
        <v>4758</v>
      </c>
      <c r="L1988" s="18" t="s">
        <v>4759</v>
      </c>
      <c r="M1988" s="18" t="s">
        <v>4284</v>
      </c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S1988" s="3"/>
      <c r="BT1988" s="3"/>
      <c r="BU1988" s="3"/>
      <c r="BV1988" s="3"/>
      <c r="BW1988" s="3"/>
      <c r="BX1988" s="3"/>
      <c r="BY1988" s="3"/>
      <c r="BZ1988" s="3"/>
      <c r="CA1988" s="3"/>
      <c r="CB1988" s="3"/>
      <c r="CC1988" s="3"/>
      <c r="CD1988" s="3"/>
      <c r="CE1988" s="3"/>
      <c r="CF1988" s="3"/>
      <c r="CG1988" s="3"/>
      <c r="CH1988" s="3"/>
      <c r="CI1988" s="3"/>
      <c r="CJ1988" s="3"/>
      <c r="CK1988" s="3"/>
      <c r="CL1988" s="3"/>
      <c r="CM1988" s="3"/>
      <c r="CN1988" s="3"/>
      <c r="CO1988" s="3"/>
      <c r="CP1988" s="3"/>
      <c r="CQ1988" s="3"/>
      <c r="CR1988" s="3"/>
      <c r="CS1988" s="3"/>
      <c r="CT1988" s="3"/>
      <c r="CU1988" s="3"/>
      <c r="CV1988" s="3"/>
      <c r="CW1988" s="3"/>
      <c r="CX1988" s="3"/>
      <c r="CY1988" s="3"/>
      <c r="CZ1988" s="3"/>
      <c r="DA1988" s="3"/>
      <c r="DB1988" s="3"/>
      <c r="DC1988" s="3"/>
      <c r="DD1988" s="3"/>
      <c r="DE1988" s="3"/>
      <c r="DF1988" s="3"/>
      <c r="DG1988" s="3"/>
      <c r="DH1988" s="3"/>
      <c r="DI1988" s="3"/>
      <c r="DJ1988" s="3"/>
    </row>
    <row r="1989" spans="1:114" ht="49.5" customHeight="1">
      <c r="A1989" s="4">
        <v>101</v>
      </c>
      <c r="B1989" s="81"/>
      <c r="C1989" s="81" t="s">
        <v>4760</v>
      </c>
      <c r="D1989" s="18" t="s">
        <v>4761</v>
      </c>
      <c r="E1989" s="18" t="s">
        <v>4762</v>
      </c>
      <c r="F1989" s="31" t="s">
        <v>4763</v>
      </c>
      <c r="G1989" s="31" t="s">
        <v>2690</v>
      </c>
      <c r="H1989" s="150">
        <v>2820</v>
      </c>
      <c r="I1989" s="4"/>
      <c r="J1989" s="4"/>
      <c r="K1989" s="335" t="s">
        <v>4764</v>
      </c>
      <c r="L1989" s="18" t="s">
        <v>4765</v>
      </c>
      <c r="M1989" s="18" t="s">
        <v>4284</v>
      </c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S1989" s="3"/>
      <c r="BT1989" s="3"/>
      <c r="BU1989" s="3"/>
      <c r="BV1989" s="3"/>
      <c r="BW1989" s="3"/>
      <c r="BX1989" s="3"/>
      <c r="BY1989" s="3"/>
      <c r="BZ1989" s="3"/>
      <c r="CA1989" s="3"/>
      <c r="CB1989" s="3"/>
      <c r="CC1989" s="3"/>
      <c r="CD1989" s="3"/>
      <c r="CE1989" s="3"/>
      <c r="CF1989" s="3"/>
      <c r="CG1989" s="3"/>
      <c r="CH1989" s="3"/>
      <c r="CI1989" s="3"/>
      <c r="CJ1989" s="3"/>
      <c r="CK1989" s="3"/>
      <c r="CL1989" s="3"/>
      <c r="CM1989" s="3"/>
      <c r="CN1989" s="3"/>
      <c r="CO1989" s="3"/>
      <c r="CP1989" s="3"/>
      <c r="CQ1989" s="3"/>
      <c r="CR1989" s="3"/>
      <c r="CS1989" s="3"/>
      <c r="CT1989" s="3"/>
      <c r="CU1989" s="3"/>
      <c r="CV1989" s="3"/>
      <c r="CW1989" s="3"/>
      <c r="CX1989" s="3"/>
      <c r="CY1989" s="3"/>
      <c r="CZ1989" s="3"/>
      <c r="DA1989" s="3"/>
      <c r="DB1989" s="3"/>
      <c r="DC1989" s="3"/>
      <c r="DD1989" s="3"/>
      <c r="DE1989" s="3"/>
      <c r="DF1989" s="3"/>
      <c r="DG1989" s="3"/>
      <c r="DH1989" s="3"/>
      <c r="DI1989" s="3"/>
      <c r="DJ1989" s="3"/>
    </row>
    <row r="1990" spans="1:114" ht="49.5" customHeight="1">
      <c r="A1990" s="4">
        <v>102</v>
      </c>
      <c r="B1990" s="81"/>
      <c r="C1990" s="81" t="s">
        <v>4766</v>
      </c>
      <c r="D1990" s="18" t="s">
        <v>4767</v>
      </c>
      <c r="E1990" s="18" t="s">
        <v>4768</v>
      </c>
      <c r="F1990" s="31" t="s">
        <v>4769</v>
      </c>
      <c r="G1990" s="31" t="s">
        <v>4657</v>
      </c>
      <c r="H1990" s="150">
        <v>3200</v>
      </c>
      <c r="I1990" s="4"/>
      <c r="J1990" s="4"/>
      <c r="K1990" s="4" t="s">
        <v>4770</v>
      </c>
      <c r="L1990" s="18" t="s">
        <v>4771</v>
      </c>
      <c r="M1990" s="18" t="s">
        <v>4284</v>
      </c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S1990" s="3"/>
      <c r="BT1990" s="3"/>
      <c r="BU1990" s="3"/>
      <c r="BV1990" s="3"/>
      <c r="BW1990" s="3"/>
      <c r="BX1990" s="3"/>
      <c r="BY1990" s="3"/>
      <c r="BZ1990" s="3"/>
      <c r="CA1990" s="3"/>
      <c r="CB1990" s="3"/>
      <c r="CC1990" s="3"/>
      <c r="CD1990" s="3"/>
      <c r="CE1990" s="3"/>
      <c r="CF1990" s="3"/>
      <c r="CG1990" s="3"/>
      <c r="CH1990" s="3"/>
      <c r="CI1990" s="3"/>
      <c r="CJ1990" s="3"/>
      <c r="CK1990" s="3"/>
      <c r="CL1990" s="3"/>
      <c r="CM1990" s="3"/>
      <c r="CN1990" s="3"/>
      <c r="CO1990" s="3"/>
      <c r="CP1990" s="3"/>
      <c r="CQ1990" s="3"/>
      <c r="CR1990" s="3"/>
      <c r="CS1990" s="3"/>
      <c r="CT1990" s="3"/>
      <c r="CU1990" s="3"/>
      <c r="CV1990" s="3"/>
      <c r="CW1990" s="3"/>
      <c r="CX1990" s="3"/>
      <c r="CY1990" s="3"/>
      <c r="CZ1990" s="3"/>
      <c r="DA1990" s="3"/>
      <c r="DB1990" s="3"/>
      <c r="DC1990" s="3"/>
      <c r="DD1990" s="3"/>
      <c r="DE1990" s="3"/>
      <c r="DF1990" s="3"/>
      <c r="DG1990" s="3"/>
      <c r="DH1990" s="3"/>
      <c r="DI1990" s="3"/>
      <c r="DJ1990" s="3"/>
    </row>
    <row r="1991" spans="1:114" ht="49.5" customHeight="1">
      <c r="A1991" s="4">
        <v>103</v>
      </c>
      <c r="B1991" s="81"/>
      <c r="C1991" s="81" t="s">
        <v>4772</v>
      </c>
      <c r="D1991" s="18" t="s">
        <v>4773</v>
      </c>
      <c r="E1991" s="18" t="s">
        <v>4314</v>
      </c>
      <c r="F1991" s="31" t="s">
        <v>4774</v>
      </c>
      <c r="G1991" s="31" t="s">
        <v>2690</v>
      </c>
      <c r="H1991" s="150">
        <v>7000</v>
      </c>
      <c r="I1991" s="4"/>
      <c r="J1991" s="4"/>
      <c r="K1991" s="335">
        <v>42499</v>
      </c>
      <c r="L1991" s="18" t="s">
        <v>4775</v>
      </c>
      <c r="M1991" s="18" t="s">
        <v>4263</v>
      </c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S1991" s="3"/>
      <c r="BT1991" s="3"/>
      <c r="BU1991" s="3"/>
      <c r="BV1991" s="3"/>
      <c r="BW1991" s="3"/>
      <c r="BX1991" s="3"/>
      <c r="BY1991" s="3"/>
      <c r="BZ1991" s="3"/>
      <c r="CA1991" s="3"/>
      <c r="CB1991" s="3"/>
      <c r="CC1991" s="3"/>
      <c r="CD1991" s="3"/>
      <c r="CE1991" s="3"/>
      <c r="CF1991" s="3"/>
      <c r="CG1991" s="3"/>
      <c r="CH1991" s="3"/>
      <c r="CI1991" s="3"/>
      <c r="CJ1991" s="3"/>
      <c r="CK1991" s="3"/>
      <c r="CL1991" s="3"/>
      <c r="CM1991" s="3"/>
      <c r="CN1991" s="3"/>
      <c r="CO1991" s="3"/>
      <c r="CP1991" s="3"/>
      <c r="CQ1991" s="3"/>
      <c r="CR1991" s="3"/>
      <c r="CS1991" s="3"/>
      <c r="CT1991" s="3"/>
      <c r="CU1991" s="3"/>
      <c r="CV1991" s="3"/>
      <c r="CW1991" s="3"/>
      <c r="CX1991" s="3"/>
      <c r="CY1991" s="3"/>
      <c r="CZ1991" s="3"/>
      <c r="DA1991" s="3"/>
      <c r="DB1991" s="3"/>
      <c r="DC1991" s="3"/>
      <c r="DD1991" s="3"/>
      <c r="DE1991" s="3"/>
      <c r="DF1991" s="3"/>
      <c r="DG1991" s="3"/>
      <c r="DH1991" s="3"/>
      <c r="DI1991" s="3"/>
      <c r="DJ1991" s="3"/>
    </row>
    <row r="1992" spans="1:114" ht="49.5" customHeight="1">
      <c r="A1992" s="4">
        <v>104</v>
      </c>
      <c r="B1992" s="81"/>
      <c r="C1992" s="81" t="s">
        <v>4776</v>
      </c>
      <c r="D1992" s="18" t="s">
        <v>4340</v>
      </c>
      <c r="E1992" s="18" t="s">
        <v>4777</v>
      </c>
      <c r="F1992" s="31" t="s">
        <v>4778</v>
      </c>
      <c r="G1992" s="31" t="s">
        <v>4281</v>
      </c>
      <c r="H1992" s="150">
        <v>5950</v>
      </c>
      <c r="I1992" s="4"/>
      <c r="J1992" s="4"/>
      <c r="K1992" s="335">
        <v>42499</v>
      </c>
      <c r="L1992" s="18" t="s">
        <v>4779</v>
      </c>
      <c r="M1992" s="18" t="s">
        <v>4263</v>
      </c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S1992" s="3"/>
      <c r="BT1992" s="3"/>
      <c r="BU1992" s="3"/>
      <c r="BV1992" s="3"/>
      <c r="BW1992" s="3"/>
      <c r="BX1992" s="3"/>
      <c r="BY1992" s="3"/>
      <c r="BZ1992" s="3"/>
      <c r="CA1992" s="3"/>
      <c r="CB1992" s="3"/>
      <c r="CC1992" s="3"/>
      <c r="CD1992" s="3"/>
      <c r="CE1992" s="3"/>
      <c r="CF1992" s="3"/>
      <c r="CG1992" s="3"/>
      <c r="CH1992" s="3"/>
      <c r="CI1992" s="3"/>
      <c r="CJ1992" s="3"/>
      <c r="CK1992" s="3"/>
      <c r="CL1992" s="3"/>
      <c r="CM1992" s="3"/>
      <c r="CN1992" s="3"/>
      <c r="CO1992" s="3"/>
      <c r="CP1992" s="3"/>
      <c r="CQ1992" s="3"/>
      <c r="CR1992" s="3"/>
      <c r="CS1992" s="3"/>
      <c r="CT1992" s="3"/>
      <c r="CU1992" s="3"/>
      <c r="CV1992" s="3"/>
      <c r="CW1992" s="3"/>
      <c r="CX1992" s="3"/>
      <c r="CY1992" s="3"/>
      <c r="CZ1992" s="3"/>
      <c r="DA1992" s="3"/>
      <c r="DB1992" s="3"/>
      <c r="DC1992" s="3"/>
      <c r="DD1992" s="3"/>
      <c r="DE1992" s="3"/>
      <c r="DF1992" s="3"/>
      <c r="DG1992" s="3"/>
      <c r="DH1992" s="3"/>
      <c r="DI1992" s="3"/>
      <c r="DJ1992" s="3"/>
    </row>
    <row r="1993" spans="1:114" ht="49.5" customHeight="1">
      <c r="A1993" s="4">
        <v>105</v>
      </c>
      <c r="B1993" s="81"/>
      <c r="C1993" s="81" t="s">
        <v>4780</v>
      </c>
      <c r="D1993" s="18" t="s">
        <v>4781</v>
      </c>
      <c r="E1993" s="18" t="s">
        <v>4782</v>
      </c>
      <c r="F1993" s="31" t="s">
        <v>4783</v>
      </c>
      <c r="G1993" s="31" t="s">
        <v>4289</v>
      </c>
      <c r="H1993" s="150">
        <v>2100</v>
      </c>
      <c r="I1993" s="4"/>
      <c r="J1993" s="4"/>
      <c r="K1993" s="335">
        <v>42530</v>
      </c>
      <c r="L1993" s="18" t="s">
        <v>4784</v>
      </c>
      <c r="M1993" s="18" t="s">
        <v>4263</v>
      </c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S1993" s="3"/>
      <c r="BT1993" s="3"/>
      <c r="BU1993" s="3"/>
      <c r="BV1993" s="3"/>
      <c r="BW1993" s="3"/>
      <c r="BX1993" s="3"/>
      <c r="BY1993" s="3"/>
      <c r="BZ1993" s="3"/>
      <c r="CA1993" s="3"/>
      <c r="CB1993" s="3"/>
      <c r="CC1993" s="3"/>
      <c r="CD1993" s="3"/>
      <c r="CE1993" s="3"/>
      <c r="CF1993" s="3"/>
      <c r="CG1993" s="3"/>
      <c r="CH1993" s="3"/>
      <c r="CI1993" s="3"/>
      <c r="CJ1993" s="3"/>
      <c r="CK1993" s="3"/>
      <c r="CL1993" s="3"/>
      <c r="CM1993" s="3"/>
      <c r="CN1993" s="3"/>
      <c r="CO1993" s="3"/>
      <c r="CP1993" s="3"/>
      <c r="CQ1993" s="3"/>
      <c r="CR1993" s="3"/>
      <c r="CS1993" s="3"/>
      <c r="CT1993" s="3"/>
      <c r="CU1993" s="3"/>
      <c r="CV1993" s="3"/>
      <c r="CW1993" s="3"/>
      <c r="CX1993" s="3"/>
      <c r="CY1993" s="3"/>
      <c r="CZ1993" s="3"/>
      <c r="DA1993" s="3"/>
      <c r="DB1993" s="3"/>
      <c r="DC1993" s="3"/>
      <c r="DD1993" s="3"/>
      <c r="DE1993" s="3"/>
      <c r="DF1993" s="3"/>
      <c r="DG1993" s="3"/>
      <c r="DH1993" s="3"/>
      <c r="DI1993" s="3"/>
      <c r="DJ1993" s="3"/>
    </row>
    <row r="1994" spans="1:114" ht="44.25" customHeight="1">
      <c r="A1994" s="4">
        <v>106</v>
      </c>
      <c r="B1994" s="81"/>
      <c r="C1994" s="81" t="s">
        <v>4785</v>
      </c>
      <c r="D1994" s="18" t="s">
        <v>4755</v>
      </c>
      <c r="E1994" s="18" t="s">
        <v>4786</v>
      </c>
      <c r="F1994" s="31" t="s">
        <v>4787</v>
      </c>
      <c r="G1994" s="31" t="s">
        <v>2690</v>
      </c>
      <c r="H1994" s="150">
        <v>5000</v>
      </c>
      <c r="I1994" s="4"/>
      <c r="J1994" s="4"/>
      <c r="K1994" s="335">
        <v>42530</v>
      </c>
      <c r="L1994" s="18" t="s">
        <v>4788</v>
      </c>
      <c r="M1994" s="18" t="s">
        <v>4284</v>
      </c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S1994" s="3"/>
      <c r="BT1994" s="3"/>
      <c r="BU1994" s="3"/>
      <c r="BV1994" s="3"/>
      <c r="BW1994" s="3"/>
      <c r="BX1994" s="3"/>
      <c r="BY1994" s="3"/>
      <c r="BZ1994" s="3"/>
      <c r="CA1994" s="3"/>
      <c r="CB1994" s="3"/>
      <c r="CC1994" s="3"/>
      <c r="CD1994" s="3"/>
      <c r="CE1994" s="3"/>
      <c r="CF1994" s="3"/>
      <c r="CG1994" s="3"/>
      <c r="CH1994" s="3"/>
      <c r="CI1994" s="3"/>
      <c r="CJ1994" s="3"/>
      <c r="CK1994" s="3"/>
      <c r="CL1994" s="3"/>
      <c r="CM1994" s="3"/>
      <c r="CN1994" s="3"/>
      <c r="CO1994" s="3"/>
      <c r="CP1994" s="3"/>
      <c r="CQ1994" s="3"/>
      <c r="CR1994" s="3"/>
      <c r="CS1994" s="3"/>
      <c r="CT1994" s="3"/>
      <c r="CU1994" s="3"/>
      <c r="CV1994" s="3"/>
      <c r="CW1994" s="3"/>
      <c r="CX1994" s="3"/>
      <c r="CY1994" s="3"/>
      <c r="CZ1994" s="3"/>
      <c r="DA1994" s="3"/>
      <c r="DB1994" s="3"/>
      <c r="DC1994" s="3"/>
      <c r="DD1994" s="3"/>
      <c r="DE1994" s="3"/>
      <c r="DF1994" s="3"/>
      <c r="DG1994" s="3"/>
      <c r="DH1994" s="3"/>
      <c r="DI1994" s="3"/>
      <c r="DJ1994" s="3"/>
    </row>
    <row r="1995" spans="1:114" ht="49.5" customHeight="1">
      <c r="A1995" s="4">
        <v>107</v>
      </c>
      <c r="B1995" s="81"/>
      <c r="C1995" s="81" t="s">
        <v>4789</v>
      </c>
      <c r="D1995" s="18" t="s">
        <v>4340</v>
      </c>
      <c r="E1995" s="18" t="s">
        <v>4790</v>
      </c>
      <c r="F1995" s="31" t="s">
        <v>4791</v>
      </c>
      <c r="G1995" s="31" t="s">
        <v>2690</v>
      </c>
      <c r="H1995" s="150">
        <v>4400</v>
      </c>
      <c r="I1995" s="4"/>
      <c r="J1995" s="4"/>
      <c r="K1995" s="335">
        <v>42499</v>
      </c>
      <c r="L1995" s="18" t="s">
        <v>4792</v>
      </c>
      <c r="M1995" s="18" t="s">
        <v>4263</v>
      </c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S1995" s="3"/>
      <c r="BT1995" s="3"/>
      <c r="BU1995" s="3"/>
      <c r="BV1995" s="3"/>
      <c r="BW1995" s="3"/>
      <c r="BX1995" s="3"/>
      <c r="BY1995" s="3"/>
      <c r="BZ1995" s="3"/>
      <c r="CA1995" s="3"/>
      <c r="CB1995" s="3"/>
      <c r="CC1995" s="3"/>
      <c r="CD1995" s="3"/>
      <c r="CE1995" s="3"/>
      <c r="CF1995" s="3"/>
      <c r="CG1995" s="3"/>
      <c r="CH1995" s="3"/>
      <c r="CI1995" s="3"/>
      <c r="CJ1995" s="3"/>
      <c r="CK1995" s="3"/>
      <c r="CL1995" s="3"/>
      <c r="CM1995" s="3"/>
      <c r="CN1995" s="3"/>
      <c r="CO1995" s="3"/>
      <c r="CP1995" s="3"/>
      <c r="CQ1995" s="3"/>
      <c r="CR1995" s="3"/>
      <c r="CS1995" s="3"/>
      <c r="CT1995" s="3"/>
      <c r="CU1995" s="3"/>
      <c r="CV1995" s="3"/>
      <c r="CW1995" s="3"/>
      <c r="CX1995" s="3"/>
      <c r="CY1995" s="3"/>
      <c r="CZ1995" s="3"/>
      <c r="DA1995" s="3"/>
      <c r="DB1995" s="3"/>
      <c r="DC1995" s="3"/>
      <c r="DD1995" s="3"/>
      <c r="DE1995" s="3"/>
      <c r="DF1995" s="3"/>
      <c r="DG1995" s="3"/>
      <c r="DH1995" s="3"/>
      <c r="DI1995" s="3"/>
      <c r="DJ1995" s="3"/>
    </row>
    <row r="1996" spans="1:114" ht="54.75" customHeight="1">
      <c r="A1996" s="4">
        <v>108</v>
      </c>
      <c r="B1996" s="81"/>
      <c r="C1996" s="81" t="s">
        <v>4793</v>
      </c>
      <c r="D1996" s="18" t="s">
        <v>4794</v>
      </c>
      <c r="E1996" s="18" t="s">
        <v>4795</v>
      </c>
      <c r="F1996" s="31" t="s">
        <v>4796</v>
      </c>
      <c r="G1996" s="31" t="s">
        <v>355</v>
      </c>
      <c r="H1996" s="150">
        <v>18606</v>
      </c>
      <c r="I1996" s="4"/>
      <c r="J1996" s="4"/>
      <c r="K1996" s="335">
        <v>42530</v>
      </c>
      <c r="L1996" s="18" t="s">
        <v>4797</v>
      </c>
      <c r="M1996" s="18" t="s">
        <v>4284</v>
      </c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  <c r="BZ1996" s="3"/>
      <c r="CA1996" s="3"/>
      <c r="CB1996" s="3"/>
      <c r="CC1996" s="3"/>
      <c r="CD1996" s="3"/>
      <c r="CE1996" s="3"/>
      <c r="CF1996" s="3"/>
      <c r="CG1996" s="3"/>
      <c r="CH1996" s="3"/>
      <c r="CI1996" s="3"/>
      <c r="CJ1996" s="3"/>
      <c r="CK1996" s="3"/>
      <c r="CL1996" s="3"/>
      <c r="CM1996" s="3"/>
      <c r="CN1996" s="3"/>
      <c r="CO1996" s="3"/>
      <c r="CP1996" s="3"/>
      <c r="CQ1996" s="3"/>
      <c r="CR1996" s="3"/>
      <c r="CS1996" s="3"/>
      <c r="CT1996" s="3"/>
      <c r="CU1996" s="3"/>
      <c r="CV1996" s="3"/>
      <c r="CW1996" s="3"/>
      <c r="CX1996" s="3"/>
      <c r="CY1996" s="3"/>
      <c r="CZ1996" s="3"/>
      <c r="DA1996" s="3"/>
      <c r="DB1996" s="3"/>
      <c r="DC1996" s="3"/>
      <c r="DD1996" s="3"/>
      <c r="DE1996" s="3"/>
      <c r="DF1996" s="3"/>
      <c r="DG1996" s="3"/>
      <c r="DH1996" s="3"/>
      <c r="DI1996" s="3"/>
      <c r="DJ1996" s="3"/>
    </row>
    <row r="1997" spans="1:114" ht="49.5" customHeight="1">
      <c r="A1997" s="4">
        <v>109</v>
      </c>
      <c r="B1997" s="148"/>
      <c r="C1997" s="148" t="s">
        <v>4798</v>
      </c>
      <c r="D1997" s="31" t="s">
        <v>4340</v>
      </c>
      <c r="E1997" s="31" t="s">
        <v>4799</v>
      </c>
      <c r="F1997" s="31" t="s">
        <v>4800</v>
      </c>
      <c r="G1997" s="31" t="s">
        <v>4801</v>
      </c>
      <c r="H1997" s="150">
        <v>3200</v>
      </c>
      <c r="I1997" s="4"/>
      <c r="J1997" s="4"/>
      <c r="K1997" s="335">
        <v>42560</v>
      </c>
      <c r="L1997" s="18" t="s">
        <v>4802</v>
      </c>
      <c r="M1997" s="18" t="s">
        <v>4263</v>
      </c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S1997" s="3"/>
      <c r="BT1997" s="3"/>
      <c r="BU1997" s="3"/>
      <c r="BV1997" s="3"/>
      <c r="BW1997" s="3"/>
      <c r="BX1997" s="3"/>
      <c r="BY1997" s="3"/>
      <c r="BZ1997" s="3"/>
      <c r="CA1997" s="3"/>
      <c r="CB1997" s="3"/>
      <c r="CC1997" s="3"/>
      <c r="CD1997" s="3"/>
      <c r="CE1997" s="3"/>
      <c r="CF1997" s="3"/>
      <c r="CG1997" s="3"/>
      <c r="CH1997" s="3"/>
      <c r="CI1997" s="3"/>
      <c r="CJ1997" s="3"/>
      <c r="CK1997" s="3"/>
      <c r="CL1997" s="3"/>
      <c r="CM1997" s="3"/>
      <c r="CN1997" s="3"/>
      <c r="CO1997" s="3"/>
      <c r="CP1997" s="3"/>
      <c r="CQ1997" s="3"/>
      <c r="CR1997" s="3"/>
      <c r="CS1997" s="3"/>
      <c r="CT1997" s="3"/>
      <c r="CU1997" s="3"/>
      <c r="CV1997" s="3"/>
      <c r="CW1997" s="3"/>
      <c r="CX1997" s="3"/>
      <c r="CY1997" s="3"/>
      <c r="CZ1997" s="3"/>
      <c r="DA1997" s="3"/>
      <c r="DB1997" s="3"/>
      <c r="DC1997" s="3"/>
      <c r="DD1997" s="3"/>
      <c r="DE1997" s="3"/>
      <c r="DF1997" s="3"/>
      <c r="DG1997" s="3"/>
      <c r="DH1997" s="3"/>
      <c r="DI1997" s="3"/>
      <c r="DJ1997" s="3"/>
    </row>
    <row r="1998" spans="1:114" ht="63" customHeight="1">
      <c r="A1998" s="4">
        <v>110</v>
      </c>
      <c r="B1998" s="81"/>
      <c r="C1998" s="81" t="s">
        <v>4803</v>
      </c>
      <c r="D1998" s="18" t="s">
        <v>4340</v>
      </c>
      <c r="E1998" s="18" t="s">
        <v>4804</v>
      </c>
      <c r="F1998" s="31" t="s">
        <v>4805</v>
      </c>
      <c r="G1998" s="31" t="s">
        <v>4300</v>
      </c>
      <c r="H1998" s="150">
        <v>200</v>
      </c>
      <c r="I1998" s="4"/>
      <c r="J1998" s="4"/>
      <c r="K1998" s="335">
        <v>42560</v>
      </c>
      <c r="L1998" s="18" t="s">
        <v>4806</v>
      </c>
      <c r="M1998" s="18" t="s">
        <v>4263</v>
      </c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S1998" s="3"/>
      <c r="BT1998" s="3"/>
      <c r="BU1998" s="3"/>
      <c r="BV1998" s="3"/>
      <c r="BW1998" s="3"/>
      <c r="BX1998" s="3"/>
      <c r="BY1998" s="3"/>
      <c r="BZ1998" s="3"/>
      <c r="CA1998" s="3"/>
      <c r="CB1998" s="3"/>
      <c r="CC1998" s="3"/>
      <c r="CD1998" s="3"/>
      <c r="CE1998" s="3"/>
      <c r="CF1998" s="3"/>
      <c r="CG1998" s="3"/>
      <c r="CH1998" s="3"/>
      <c r="CI1998" s="3"/>
      <c r="CJ1998" s="3"/>
      <c r="CK1998" s="3"/>
      <c r="CL1998" s="3"/>
      <c r="CM1998" s="3"/>
      <c r="CN1998" s="3"/>
      <c r="CO1998" s="3"/>
      <c r="CP1998" s="3"/>
      <c r="CQ1998" s="3"/>
      <c r="CR1998" s="3"/>
      <c r="CS1998" s="3"/>
      <c r="CT1998" s="3"/>
      <c r="CU1998" s="3"/>
      <c r="CV1998" s="3"/>
      <c r="CW1998" s="3"/>
      <c r="CX1998" s="3"/>
      <c r="CY1998" s="3"/>
      <c r="CZ1998" s="3"/>
      <c r="DA1998" s="3"/>
      <c r="DB1998" s="3"/>
      <c r="DC1998" s="3"/>
      <c r="DD1998" s="3"/>
      <c r="DE1998" s="3"/>
      <c r="DF1998" s="3"/>
      <c r="DG1998" s="3"/>
      <c r="DH1998" s="3"/>
      <c r="DI1998" s="3"/>
      <c r="DJ1998" s="3"/>
    </row>
    <row r="1999" spans="1:114" ht="47.25" customHeight="1">
      <c r="A1999" s="4">
        <v>111</v>
      </c>
      <c r="B1999" s="81"/>
      <c r="C1999" s="81" t="s">
        <v>1596</v>
      </c>
      <c r="D1999" s="18" t="s">
        <v>4807</v>
      </c>
      <c r="E1999" s="18" t="s">
        <v>4808</v>
      </c>
      <c r="F1999" s="31" t="s">
        <v>4809</v>
      </c>
      <c r="G1999" s="31" t="s">
        <v>4801</v>
      </c>
      <c r="H1999" s="150">
        <v>3200</v>
      </c>
      <c r="I1999" s="4"/>
      <c r="J1999" s="4"/>
      <c r="K1999" s="335">
        <v>42591</v>
      </c>
      <c r="L1999" s="18" t="s">
        <v>4810</v>
      </c>
      <c r="M1999" s="18" t="s">
        <v>4263</v>
      </c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S1999" s="3"/>
      <c r="BT1999" s="3"/>
      <c r="BU1999" s="3"/>
      <c r="BV1999" s="3"/>
      <c r="BW1999" s="3"/>
      <c r="BX1999" s="3"/>
      <c r="BY1999" s="3"/>
      <c r="BZ1999" s="3"/>
      <c r="CA1999" s="3"/>
      <c r="CB1999" s="3"/>
      <c r="CC1999" s="3"/>
      <c r="CD1999" s="3"/>
      <c r="CE1999" s="3"/>
      <c r="CF1999" s="3"/>
      <c r="CG1999" s="3"/>
      <c r="CH1999" s="3"/>
      <c r="CI1999" s="3"/>
      <c r="CJ1999" s="3"/>
      <c r="CK1999" s="3"/>
      <c r="CL1999" s="3"/>
      <c r="CM1999" s="3"/>
      <c r="CN1999" s="3"/>
      <c r="CO1999" s="3"/>
      <c r="CP1999" s="3"/>
      <c r="CQ1999" s="3"/>
      <c r="CR1999" s="3"/>
      <c r="CS1999" s="3"/>
      <c r="CT1999" s="3"/>
      <c r="CU1999" s="3"/>
      <c r="CV1999" s="3"/>
      <c r="CW1999" s="3"/>
      <c r="CX1999" s="3"/>
      <c r="CY1999" s="3"/>
      <c r="CZ1999" s="3"/>
      <c r="DA1999" s="3"/>
      <c r="DB1999" s="3"/>
      <c r="DC1999" s="3"/>
      <c r="DD1999" s="3"/>
      <c r="DE1999" s="3"/>
      <c r="DF1999" s="3"/>
      <c r="DG1999" s="3"/>
      <c r="DH1999" s="3"/>
      <c r="DI1999" s="3"/>
      <c r="DJ1999" s="3"/>
    </row>
    <row r="2000" spans="1:114" ht="49.5" customHeight="1">
      <c r="A2000" s="4">
        <v>112</v>
      </c>
      <c r="B2000" s="81"/>
      <c r="C2000" s="81" t="s">
        <v>4811</v>
      </c>
      <c r="D2000" s="18" t="s">
        <v>4781</v>
      </c>
      <c r="E2000" s="18" t="s">
        <v>4812</v>
      </c>
      <c r="F2000" s="31" t="s">
        <v>4813</v>
      </c>
      <c r="G2000" s="31" t="s">
        <v>4801</v>
      </c>
      <c r="H2000" s="150">
        <v>3200</v>
      </c>
      <c r="I2000" s="4"/>
      <c r="J2000" s="4"/>
      <c r="K2000" s="335">
        <v>42591</v>
      </c>
      <c r="L2000" s="18" t="s">
        <v>4814</v>
      </c>
      <c r="M2000" s="18" t="s">
        <v>4263</v>
      </c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S2000" s="3"/>
      <c r="BT2000" s="3"/>
      <c r="BU2000" s="3"/>
      <c r="BV2000" s="3"/>
      <c r="BW2000" s="3"/>
      <c r="BX2000" s="3"/>
      <c r="BY2000" s="3"/>
      <c r="BZ2000" s="3"/>
      <c r="CA2000" s="3"/>
      <c r="CB2000" s="3"/>
      <c r="CC2000" s="3"/>
      <c r="CD2000" s="3"/>
      <c r="CE2000" s="3"/>
      <c r="CF2000" s="3"/>
      <c r="CG2000" s="3"/>
      <c r="CH2000" s="3"/>
      <c r="CI2000" s="3"/>
      <c r="CJ2000" s="3"/>
      <c r="CK2000" s="3"/>
      <c r="CL2000" s="3"/>
      <c r="CM2000" s="3"/>
      <c r="CN2000" s="3"/>
      <c r="CO2000" s="3"/>
      <c r="CP2000" s="3"/>
      <c r="CQ2000" s="3"/>
      <c r="CR2000" s="3"/>
      <c r="CS2000" s="3"/>
      <c r="CT2000" s="3"/>
      <c r="CU2000" s="3"/>
      <c r="CV2000" s="3"/>
      <c r="CW2000" s="3"/>
      <c r="CX2000" s="3"/>
      <c r="CY2000" s="3"/>
      <c r="CZ2000" s="3"/>
      <c r="DA2000" s="3"/>
      <c r="DB2000" s="3"/>
      <c r="DC2000" s="3"/>
      <c r="DD2000" s="3"/>
      <c r="DE2000" s="3"/>
      <c r="DF2000" s="3"/>
      <c r="DG2000" s="3"/>
      <c r="DH2000" s="3"/>
      <c r="DI2000" s="3"/>
      <c r="DJ2000" s="3"/>
    </row>
    <row r="2001" spans="1:114" ht="49.5" customHeight="1">
      <c r="A2001" s="4">
        <v>113</v>
      </c>
      <c r="B2001" s="81"/>
      <c r="C2001" s="81" t="s">
        <v>4815</v>
      </c>
      <c r="D2001" s="18" t="s">
        <v>4781</v>
      </c>
      <c r="E2001" s="18" t="s">
        <v>4469</v>
      </c>
      <c r="F2001" s="31" t="s">
        <v>4816</v>
      </c>
      <c r="G2001" s="31" t="s">
        <v>2690</v>
      </c>
      <c r="H2001" s="150">
        <v>2000</v>
      </c>
      <c r="I2001" s="4"/>
      <c r="J2001" s="4"/>
      <c r="K2001" s="335">
        <v>42622</v>
      </c>
      <c r="L2001" s="18" t="s">
        <v>4817</v>
      </c>
      <c r="M2001" s="18" t="s">
        <v>4263</v>
      </c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S2001" s="3"/>
      <c r="BT2001" s="3"/>
      <c r="BU2001" s="3"/>
      <c r="BV2001" s="3"/>
      <c r="BW2001" s="3"/>
      <c r="BX2001" s="3"/>
      <c r="BY2001" s="3"/>
      <c r="BZ2001" s="3"/>
      <c r="CA2001" s="3"/>
      <c r="CB2001" s="3"/>
      <c r="CC2001" s="3"/>
      <c r="CD2001" s="3"/>
      <c r="CE2001" s="3"/>
      <c r="CF2001" s="3"/>
      <c r="CG2001" s="3"/>
      <c r="CH2001" s="3"/>
      <c r="CI2001" s="3"/>
      <c r="CJ2001" s="3"/>
      <c r="CK2001" s="3"/>
      <c r="CL2001" s="3"/>
      <c r="CM2001" s="3"/>
      <c r="CN2001" s="3"/>
      <c r="CO2001" s="3"/>
      <c r="CP2001" s="3"/>
      <c r="CQ2001" s="3"/>
      <c r="CR2001" s="3"/>
      <c r="CS2001" s="3"/>
      <c r="CT2001" s="3"/>
      <c r="CU2001" s="3"/>
      <c r="CV2001" s="3"/>
      <c r="CW2001" s="3"/>
      <c r="CX2001" s="3"/>
      <c r="CY2001" s="3"/>
      <c r="CZ2001" s="3"/>
      <c r="DA2001" s="3"/>
      <c r="DB2001" s="3"/>
      <c r="DC2001" s="3"/>
      <c r="DD2001" s="3"/>
      <c r="DE2001" s="3"/>
      <c r="DF2001" s="3"/>
      <c r="DG2001" s="3"/>
      <c r="DH2001" s="3"/>
      <c r="DI2001" s="3"/>
      <c r="DJ2001" s="3"/>
    </row>
    <row r="2002" spans="1:114" ht="49.5" customHeight="1">
      <c r="A2002" s="4">
        <v>114</v>
      </c>
      <c r="B2002" s="81"/>
      <c r="C2002" s="81" t="s">
        <v>4818</v>
      </c>
      <c r="D2002" s="18" t="s">
        <v>4660</v>
      </c>
      <c r="E2002" s="18" t="s">
        <v>4314</v>
      </c>
      <c r="F2002" s="31" t="s">
        <v>4819</v>
      </c>
      <c r="G2002" s="31" t="s">
        <v>4657</v>
      </c>
      <c r="H2002" s="150">
        <v>6900</v>
      </c>
      <c r="I2002" s="4"/>
      <c r="J2002" s="4"/>
      <c r="K2002" s="335">
        <v>42491</v>
      </c>
      <c r="L2002" s="18" t="s">
        <v>4820</v>
      </c>
      <c r="M2002" s="18" t="s">
        <v>4573</v>
      </c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S2002" s="3"/>
      <c r="BT2002" s="3"/>
      <c r="BU2002" s="3"/>
      <c r="BV2002" s="3"/>
      <c r="BW2002" s="3"/>
      <c r="BX2002" s="3"/>
      <c r="BY2002" s="3"/>
      <c r="BZ2002" s="3"/>
      <c r="CA2002" s="3"/>
      <c r="CB2002" s="3"/>
      <c r="CC2002" s="3"/>
      <c r="CD2002" s="3"/>
      <c r="CE2002" s="3"/>
      <c r="CF2002" s="3"/>
      <c r="CG2002" s="3"/>
      <c r="CH2002" s="3"/>
      <c r="CI2002" s="3"/>
      <c r="CJ2002" s="3"/>
      <c r="CK2002" s="3"/>
      <c r="CL2002" s="3"/>
      <c r="CM2002" s="3"/>
      <c r="CN2002" s="3"/>
      <c r="CO2002" s="3"/>
      <c r="CP2002" s="3"/>
      <c r="CQ2002" s="3"/>
      <c r="CR2002" s="3"/>
      <c r="CS2002" s="3"/>
      <c r="CT2002" s="3"/>
      <c r="CU2002" s="3"/>
      <c r="CV2002" s="3"/>
      <c r="CW2002" s="3"/>
      <c r="CX2002" s="3"/>
      <c r="CY2002" s="3"/>
      <c r="CZ2002" s="3"/>
      <c r="DA2002" s="3"/>
      <c r="DB2002" s="3"/>
      <c r="DC2002" s="3"/>
      <c r="DD2002" s="3"/>
      <c r="DE2002" s="3"/>
      <c r="DF2002" s="3"/>
      <c r="DG2002" s="3"/>
      <c r="DH2002" s="3"/>
      <c r="DI2002" s="3"/>
      <c r="DJ2002" s="3"/>
    </row>
    <row r="2003" spans="1:114" ht="49.5" customHeight="1">
      <c r="A2003" s="4">
        <v>115</v>
      </c>
      <c r="B2003" s="81"/>
      <c r="C2003" s="81" t="s">
        <v>4821</v>
      </c>
      <c r="D2003" s="18" t="s">
        <v>4822</v>
      </c>
      <c r="E2003" s="18" t="s">
        <v>4823</v>
      </c>
      <c r="F2003" s="31" t="s">
        <v>4824</v>
      </c>
      <c r="G2003" s="31" t="s">
        <v>2690</v>
      </c>
      <c r="H2003" s="150">
        <v>3000</v>
      </c>
      <c r="I2003" s="4"/>
      <c r="J2003" s="4"/>
      <c r="K2003" s="335" t="s">
        <v>4825</v>
      </c>
      <c r="L2003" s="18" t="s">
        <v>4826</v>
      </c>
      <c r="M2003" s="18" t="s">
        <v>4284</v>
      </c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S2003" s="3"/>
      <c r="BT2003" s="3"/>
      <c r="BU2003" s="3"/>
      <c r="BV2003" s="3"/>
      <c r="BW2003" s="3"/>
      <c r="BX2003" s="3"/>
      <c r="BY2003" s="3"/>
      <c r="BZ2003" s="3"/>
      <c r="CA2003" s="3"/>
      <c r="CB2003" s="3"/>
      <c r="CC2003" s="3"/>
      <c r="CD2003" s="3"/>
      <c r="CE2003" s="3"/>
      <c r="CF2003" s="3"/>
      <c r="CG2003" s="3"/>
      <c r="CH2003" s="3"/>
      <c r="CI2003" s="3"/>
      <c r="CJ2003" s="3"/>
      <c r="CK2003" s="3"/>
      <c r="CL2003" s="3"/>
      <c r="CM2003" s="3"/>
      <c r="CN2003" s="3"/>
      <c r="CO2003" s="3"/>
      <c r="CP2003" s="3"/>
      <c r="CQ2003" s="3"/>
      <c r="CR2003" s="3"/>
      <c r="CS2003" s="3"/>
      <c r="CT2003" s="3"/>
      <c r="CU2003" s="3"/>
      <c r="CV2003" s="3"/>
      <c r="CW2003" s="3"/>
      <c r="CX2003" s="3"/>
      <c r="CY2003" s="3"/>
      <c r="CZ2003" s="3"/>
      <c r="DA2003" s="3"/>
      <c r="DB2003" s="3"/>
      <c r="DC2003" s="3"/>
      <c r="DD2003" s="3"/>
      <c r="DE2003" s="3"/>
      <c r="DF2003" s="3"/>
      <c r="DG2003" s="3"/>
      <c r="DH2003" s="3"/>
      <c r="DI2003" s="3"/>
      <c r="DJ2003" s="3"/>
    </row>
    <row r="2004" spans="1:114" ht="49.5" customHeight="1">
      <c r="A2004" s="4">
        <v>116</v>
      </c>
      <c r="B2004" s="81"/>
      <c r="C2004" s="81" t="s">
        <v>4827</v>
      </c>
      <c r="D2004" s="18" t="s">
        <v>4660</v>
      </c>
      <c r="E2004" s="18" t="s">
        <v>4828</v>
      </c>
      <c r="F2004" s="31" t="s">
        <v>4829</v>
      </c>
      <c r="G2004" s="31" t="s">
        <v>4830</v>
      </c>
      <c r="H2004" s="150">
        <v>425000</v>
      </c>
      <c r="I2004" s="4"/>
      <c r="J2004" s="4"/>
      <c r="K2004" s="335">
        <v>42622</v>
      </c>
      <c r="L2004" s="18" t="s">
        <v>4831</v>
      </c>
      <c r="M2004" s="18" t="s">
        <v>4573</v>
      </c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S2004" s="3"/>
      <c r="BT2004" s="3"/>
      <c r="BU2004" s="3"/>
      <c r="BV2004" s="3"/>
      <c r="BW2004" s="3"/>
      <c r="BX2004" s="3"/>
      <c r="BY2004" s="3"/>
      <c r="BZ2004" s="3"/>
      <c r="CA2004" s="3"/>
      <c r="CB2004" s="3"/>
      <c r="CC2004" s="3"/>
      <c r="CD2004" s="3"/>
      <c r="CE2004" s="3"/>
      <c r="CF2004" s="3"/>
      <c r="CG2004" s="3"/>
      <c r="CH2004" s="3"/>
      <c r="CI2004" s="3"/>
      <c r="CJ2004" s="3"/>
      <c r="CK2004" s="3"/>
      <c r="CL2004" s="3"/>
      <c r="CM2004" s="3"/>
      <c r="CN2004" s="3"/>
      <c r="CO2004" s="3"/>
      <c r="CP2004" s="3"/>
      <c r="CQ2004" s="3"/>
      <c r="CR2004" s="3"/>
      <c r="CS2004" s="3"/>
      <c r="CT2004" s="3"/>
      <c r="CU2004" s="3"/>
      <c r="CV2004" s="3"/>
      <c r="CW2004" s="3"/>
      <c r="CX2004" s="3"/>
      <c r="CY2004" s="3"/>
      <c r="CZ2004" s="3"/>
      <c r="DA2004" s="3"/>
      <c r="DB2004" s="3"/>
      <c r="DC2004" s="3"/>
      <c r="DD2004" s="3"/>
      <c r="DE2004" s="3"/>
      <c r="DF2004" s="3"/>
      <c r="DG2004" s="3"/>
      <c r="DH2004" s="3"/>
      <c r="DI2004" s="3"/>
      <c r="DJ2004" s="3"/>
    </row>
    <row r="2005" spans="1:114" ht="49.5" customHeight="1">
      <c r="A2005" s="4">
        <v>117</v>
      </c>
      <c r="B2005" s="81"/>
      <c r="C2005" s="81" t="s">
        <v>4832</v>
      </c>
      <c r="D2005" s="18" t="s">
        <v>4709</v>
      </c>
      <c r="E2005" s="18" t="s">
        <v>4833</v>
      </c>
      <c r="F2005" s="31" t="s">
        <v>4834</v>
      </c>
      <c r="G2005" s="31" t="s">
        <v>4525</v>
      </c>
      <c r="H2005" s="150">
        <v>3200</v>
      </c>
      <c r="I2005" s="4"/>
      <c r="J2005" s="4"/>
      <c r="K2005" s="335">
        <v>42622</v>
      </c>
      <c r="L2005" s="18" t="s">
        <v>4835</v>
      </c>
      <c r="M2005" s="18" t="s">
        <v>4573</v>
      </c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S2005" s="3"/>
      <c r="BT2005" s="3"/>
      <c r="BU2005" s="3"/>
      <c r="BV2005" s="3"/>
      <c r="BW2005" s="3"/>
      <c r="BX2005" s="3"/>
      <c r="BY2005" s="3"/>
      <c r="BZ2005" s="3"/>
      <c r="CA2005" s="3"/>
      <c r="CB2005" s="3"/>
      <c r="CC2005" s="3"/>
      <c r="CD2005" s="3"/>
      <c r="CE2005" s="3"/>
      <c r="CF2005" s="3"/>
      <c r="CG2005" s="3"/>
      <c r="CH2005" s="3"/>
      <c r="CI2005" s="3"/>
      <c r="CJ2005" s="3"/>
      <c r="CK2005" s="3"/>
      <c r="CL2005" s="3"/>
      <c r="CM2005" s="3"/>
      <c r="CN2005" s="3"/>
      <c r="CO2005" s="3"/>
      <c r="CP2005" s="3"/>
      <c r="CQ2005" s="3"/>
      <c r="CR2005" s="3"/>
      <c r="CS2005" s="3"/>
      <c r="CT2005" s="3"/>
      <c r="CU2005" s="3"/>
      <c r="CV2005" s="3"/>
      <c r="CW2005" s="3"/>
      <c r="CX2005" s="3"/>
      <c r="CY2005" s="3"/>
      <c r="CZ2005" s="3"/>
      <c r="DA2005" s="3"/>
      <c r="DB2005" s="3"/>
      <c r="DC2005" s="3"/>
      <c r="DD2005" s="3"/>
      <c r="DE2005" s="3"/>
      <c r="DF2005" s="3"/>
      <c r="DG2005" s="3"/>
      <c r="DH2005" s="3"/>
      <c r="DI2005" s="3"/>
      <c r="DJ2005" s="3"/>
    </row>
    <row r="2006" spans="1:114" ht="69" customHeight="1">
      <c r="A2006" s="4">
        <v>118</v>
      </c>
      <c r="B2006" s="81"/>
      <c r="C2006" s="81" t="s">
        <v>4836</v>
      </c>
      <c r="D2006" s="18" t="s">
        <v>4660</v>
      </c>
      <c r="E2006" s="18" t="s">
        <v>4837</v>
      </c>
      <c r="F2006" s="31" t="s">
        <v>4838</v>
      </c>
      <c r="G2006" s="31" t="s">
        <v>4391</v>
      </c>
      <c r="H2006" s="150">
        <v>4450</v>
      </c>
      <c r="I2006" s="4"/>
      <c r="J2006" s="4"/>
      <c r="K2006" s="335">
        <v>42622</v>
      </c>
      <c r="L2006" s="18" t="s">
        <v>4839</v>
      </c>
      <c r="M2006" s="18" t="s">
        <v>4573</v>
      </c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S2006" s="3"/>
      <c r="BT2006" s="3"/>
      <c r="BU2006" s="3"/>
      <c r="BV2006" s="3"/>
      <c r="BW2006" s="3"/>
      <c r="BX2006" s="3"/>
      <c r="BY2006" s="3"/>
      <c r="BZ2006" s="3"/>
      <c r="CA2006" s="3"/>
      <c r="CB2006" s="3"/>
      <c r="CC2006" s="3"/>
      <c r="CD2006" s="3"/>
      <c r="CE2006" s="3"/>
      <c r="CF2006" s="3"/>
      <c r="CG2006" s="3"/>
      <c r="CH2006" s="3"/>
      <c r="CI2006" s="3"/>
      <c r="CJ2006" s="3"/>
      <c r="CK2006" s="3"/>
      <c r="CL2006" s="3"/>
      <c r="CM2006" s="3"/>
      <c r="CN2006" s="3"/>
      <c r="CO2006" s="3"/>
      <c r="CP2006" s="3"/>
      <c r="CQ2006" s="3"/>
      <c r="CR2006" s="3"/>
      <c r="CS2006" s="3"/>
      <c r="CT2006" s="3"/>
      <c r="CU2006" s="3"/>
      <c r="CV2006" s="3"/>
      <c r="CW2006" s="3"/>
      <c r="CX2006" s="3"/>
      <c r="CY2006" s="3"/>
      <c r="CZ2006" s="3"/>
      <c r="DA2006" s="3"/>
      <c r="DB2006" s="3"/>
      <c r="DC2006" s="3"/>
      <c r="DD2006" s="3"/>
      <c r="DE2006" s="3"/>
      <c r="DF2006" s="3"/>
      <c r="DG2006" s="3"/>
      <c r="DH2006" s="3"/>
      <c r="DI2006" s="3"/>
      <c r="DJ2006" s="3"/>
    </row>
    <row r="2007" spans="1:114" ht="49.5" customHeight="1">
      <c r="A2007" s="4">
        <v>119</v>
      </c>
      <c r="B2007" s="81"/>
      <c r="C2007" s="81" t="s">
        <v>4840</v>
      </c>
      <c r="D2007" s="18" t="s">
        <v>4841</v>
      </c>
      <c r="E2007" s="18" t="s">
        <v>4842</v>
      </c>
      <c r="F2007" s="31" t="s">
        <v>4843</v>
      </c>
      <c r="G2007" s="31" t="s">
        <v>4830</v>
      </c>
      <c r="H2007" s="150">
        <v>143863</v>
      </c>
      <c r="I2007" s="4"/>
      <c r="J2007" s="4"/>
      <c r="K2007" s="335">
        <v>42713</v>
      </c>
      <c r="L2007" s="18" t="s">
        <v>4844</v>
      </c>
      <c r="M2007" s="18" t="s">
        <v>4573</v>
      </c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S2007" s="3"/>
      <c r="BT2007" s="3"/>
      <c r="BU2007" s="3"/>
      <c r="BV2007" s="3"/>
      <c r="BW2007" s="3"/>
      <c r="BX2007" s="3"/>
      <c r="BY2007" s="3"/>
      <c r="BZ2007" s="3"/>
      <c r="CA2007" s="3"/>
      <c r="CB2007" s="3"/>
      <c r="CC2007" s="3"/>
      <c r="CD2007" s="3"/>
      <c r="CE2007" s="3"/>
      <c r="CF2007" s="3"/>
      <c r="CG2007" s="3"/>
      <c r="CH2007" s="3"/>
      <c r="CI2007" s="3"/>
      <c r="CJ2007" s="3"/>
      <c r="CK2007" s="3"/>
      <c r="CL2007" s="3"/>
      <c r="CM2007" s="3"/>
      <c r="CN2007" s="3"/>
      <c r="CO2007" s="3"/>
      <c r="CP2007" s="3"/>
      <c r="CQ2007" s="3"/>
      <c r="CR2007" s="3"/>
      <c r="CS2007" s="3"/>
      <c r="CT2007" s="3"/>
      <c r="CU2007" s="3"/>
      <c r="CV2007" s="3"/>
      <c r="CW2007" s="3"/>
      <c r="CX2007" s="3"/>
      <c r="CY2007" s="3"/>
      <c r="CZ2007" s="3"/>
      <c r="DA2007" s="3"/>
      <c r="DB2007" s="3"/>
      <c r="DC2007" s="3"/>
      <c r="DD2007" s="3"/>
      <c r="DE2007" s="3"/>
      <c r="DF2007" s="3"/>
      <c r="DG2007" s="3"/>
      <c r="DH2007" s="3"/>
      <c r="DI2007" s="3"/>
      <c r="DJ2007" s="3"/>
    </row>
    <row r="2008" spans="1:114" ht="49.5" customHeight="1">
      <c r="A2008" s="4">
        <v>120</v>
      </c>
      <c r="B2008" s="81"/>
      <c r="C2008" s="81" t="s">
        <v>4840</v>
      </c>
      <c r="D2008" s="18" t="s">
        <v>4841</v>
      </c>
      <c r="E2008" s="18" t="s">
        <v>4842</v>
      </c>
      <c r="F2008" s="31" t="s">
        <v>4845</v>
      </c>
      <c r="G2008" s="31" t="s">
        <v>3061</v>
      </c>
      <c r="H2008" s="150">
        <v>7194</v>
      </c>
      <c r="I2008" s="4"/>
      <c r="J2008" s="4"/>
      <c r="K2008" s="335">
        <v>42713</v>
      </c>
      <c r="L2008" s="18" t="s">
        <v>4846</v>
      </c>
      <c r="M2008" s="18" t="s">
        <v>4573</v>
      </c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  <c r="CJ2008" s="3"/>
      <c r="CK2008" s="3"/>
      <c r="CL2008" s="3"/>
      <c r="CM2008" s="3"/>
      <c r="CN2008" s="3"/>
      <c r="CO2008" s="3"/>
      <c r="CP2008" s="3"/>
      <c r="CQ2008" s="3"/>
      <c r="CR2008" s="3"/>
      <c r="CS2008" s="3"/>
      <c r="CT2008" s="3"/>
      <c r="CU2008" s="3"/>
      <c r="CV2008" s="3"/>
      <c r="CW2008" s="3"/>
      <c r="CX2008" s="3"/>
      <c r="CY2008" s="3"/>
      <c r="CZ2008" s="3"/>
      <c r="DA2008" s="3"/>
      <c r="DB2008" s="3"/>
      <c r="DC2008" s="3"/>
      <c r="DD2008" s="3"/>
      <c r="DE2008" s="3"/>
      <c r="DF2008" s="3"/>
      <c r="DG2008" s="3"/>
      <c r="DH2008" s="3"/>
      <c r="DI2008" s="3"/>
      <c r="DJ2008" s="3"/>
    </row>
    <row r="2009" spans="1:114" ht="57.75" customHeight="1">
      <c r="A2009" s="4">
        <v>121</v>
      </c>
      <c r="B2009" s="81"/>
      <c r="C2009" s="81" t="s">
        <v>4847</v>
      </c>
      <c r="D2009" s="18" t="s">
        <v>4848</v>
      </c>
      <c r="E2009" s="18" t="s">
        <v>4849</v>
      </c>
      <c r="F2009" s="31" t="s">
        <v>4850</v>
      </c>
      <c r="G2009" s="31" t="s">
        <v>4300</v>
      </c>
      <c r="H2009" s="150">
        <v>200</v>
      </c>
      <c r="I2009" s="4"/>
      <c r="J2009" s="4"/>
      <c r="K2009" s="335" t="s">
        <v>4825</v>
      </c>
      <c r="L2009" s="18" t="s">
        <v>4851</v>
      </c>
      <c r="M2009" s="18" t="s">
        <v>4270</v>
      </c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  <c r="CJ2009" s="3"/>
      <c r="CK2009" s="3"/>
      <c r="CL2009" s="3"/>
      <c r="CM2009" s="3"/>
      <c r="CN2009" s="3"/>
      <c r="CO2009" s="3"/>
      <c r="CP2009" s="3"/>
      <c r="CQ2009" s="3"/>
      <c r="CR2009" s="3"/>
      <c r="CS2009" s="3"/>
      <c r="CT2009" s="3"/>
      <c r="CU2009" s="3"/>
      <c r="CV2009" s="3"/>
      <c r="CW2009" s="3"/>
      <c r="CX2009" s="3"/>
      <c r="CY2009" s="3"/>
      <c r="CZ2009" s="3"/>
      <c r="DA2009" s="3"/>
      <c r="DB2009" s="3"/>
      <c r="DC2009" s="3"/>
      <c r="DD2009" s="3"/>
      <c r="DE2009" s="3"/>
      <c r="DF2009" s="3"/>
      <c r="DG2009" s="3"/>
      <c r="DH2009" s="3"/>
      <c r="DI2009" s="3"/>
      <c r="DJ2009" s="3"/>
    </row>
    <row r="2010" spans="1:114" ht="60.75" customHeight="1">
      <c r="A2010" s="4">
        <v>122</v>
      </c>
      <c r="B2010" s="81"/>
      <c r="C2010" s="81" t="s">
        <v>4852</v>
      </c>
      <c r="D2010" s="18" t="s">
        <v>4853</v>
      </c>
      <c r="E2010" s="18" t="s">
        <v>4854</v>
      </c>
      <c r="F2010" s="31" t="s">
        <v>4855</v>
      </c>
      <c r="G2010" s="31" t="s">
        <v>4391</v>
      </c>
      <c r="H2010" s="150">
        <v>4326</v>
      </c>
      <c r="I2010" s="4"/>
      <c r="J2010" s="4"/>
      <c r="K2010" s="335" t="s">
        <v>4825</v>
      </c>
      <c r="L2010" s="18" t="s">
        <v>4856</v>
      </c>
      <c r="M2010" s="18" t="s">
        <v>4270</v>
      </c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  <c r="CJ2010" s="3"/>
      <c r="CK2010" s="3"/>
      <c r="CL2010" s="3"/>
      <c r="CM2010" s="3"/>
      <c r="CN2010" s="3"/>
      <c r="CO2010" s="3"/>
      <c r="CP2010" s="3"/>
      <c r="CQ2010" s="3"/>
      <c r="CR2010" s="3"/>
      <c r="CS2010" s="3"/>
      <c r="CT2010" s="3"/>
      <c r="CU2010" s="3"/>
      <c r="CV2010" s="3"/>
      <c r="CW2010" s="3"/>
      <c r="CX2010" s="3"/>
      <c r="CY2010" s="3"/>
      <c r="CZ2010" s="3"/>
      <c r="DA2010" s="3"/>
      <c r="DB2010" s="3"/>
      <c r="DC2010" s="3"/>
      <c r="DD2010" s="3"/>
      <c r="DE2010" s="3"/>
      <c r="DF2010" s="3"/>
      <c r="DG2010" s="3"/>
      <c r="DH2010" s="3"/>
      <c r="DI2010" s="3"/>
      <c r="DJ2010" s="3"/>
    </row>
    <row r="2011" spans="1:114" ht="58.5" customHeight="1">
      <c r="A2011" s="4">
        <v>123</v>
      </c>
      <c r="B2011" s="81"/>
      <c r="C2011" s="81" t="s">
        <v>4857</v>
      </c>
      <c r="D2011" s="18" t="s">
        <v>4853</v>
      </c>
      <c r="E2011" s="18" t="s">
        <v>4854</v>
      </c>
      <c r="F2011" s="31" t="s">
        <v>4858</v>
      </c>
      <c r="G2011" s="31" t="s">
        <v>4859</v>
      </c>
      <c r="H2011" s="150">
        <v>3587</v>
      </c>
      <c r="I2011" s="4"/>
      <c r="J2011" s="4"/>
      <c r="K2011" s="335" t="s">
        <v>4825</v>
      </c>
      <c r="L2011" s="18" t="s">
        <v>4860</v>
      </c>
      <c r="M2011" s="18" t="s">
        <v>4270</v>
      </c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  <c r="CJ2011" s="3"/>
      <c r="CK2011" s="3"/>
      <c r="CL2011" s="3"/>
      <c r="CM2011" s="3"/>
      <c r="CN2011" s="3"/>
      <c r="CO2011" s="3"/>
      <c r="CP2011" s="3"/>
      <c r="CQ2011" s="3"/>
      <c r="CR2011" s="3"/>
      <c r="CS2011" s="3"/>
      <c r="CT2011" s="3"/>
      <c r="CU2011" s="3"/>
      <c r="CV2011" s="3"/>
      <c r="CW2011" s="3"/>
      <c r="CX2011" s="3"/>
      <c r="CY2011" s="3"/>
      <c r="CZ2011" s="3"/>
      <c r="DA2011" s="3"/>
      <c r="DB2011" s="3"/>
      <c r="DC2011" s="3"/>
      <c r="DD2011" s="3"/>
      <c r="DE2011" s="3"/>
      <c r="DF2011" s="3"/>
      <c r="DG2011" s="3"/>
      <c r="DH2011" s="3"/>
      <c r="DI2011" s="3"/>
      <c r="DJ2011" s="3"/>
    </row>
    <row r="2012" spans="1:114" ht="49.5" customHeight="1">
      <c r="A2012" s="4">
        <v>124</v>
      </c>
      <c r="B2012" s="81"/>
      <c r="C2012" s="81" t="s">
        <v>4861</v>
      </c>
      <c r="D2012" s="18" t="s">
        <v>4848</v>
      </c>
      <c r="E2012" s="18" t="s">
        <v>4862</v>
      </c>
      <c r="F2012" s="31" t="s">
        <v>4863</v>
      </c>
      <c r="G2012" s="31" t="s">
        <v>4300</v>
      </c>
      <c r="H2012" s="150">
        <v>200</v>
      </c>
      <c r="I2012" s="4"/>
      <c r="J2012" s="4"/>
      <c r="K2012" s="335" t="s">
        <v>4825</v>
      </c>
      <c r="L2012" s="18" t="s">
        <v>4864</v>
      </c>
      <c r="M2012" s="18" t="s">
        <v>4270</v>
      </c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  <c r="CO2012" s="3"/>
      <c r="CP2012" s="3"/>
      <c r="CQ2012" s="3"/>
      <c r="CR2012" s="3"/>
      <c r="CS2012" s="3"/>
      <c r="CT2012" s="3"/>
      <c r="CU2012" s="3"/>
      <c r="CV2012" s="3"/>
      <c r="CW2012" s="3"/>
      <c r="CX2012" s="3"/>
      <c r="CY2012" s="3"/>
      <c r="CZ2012" s="3"/>
      <c r="DA2012" s="3"/>
      <c r="DB2012" s="3"/>
      <c r="DC2012" s="3"/>
      <c r="DD2012" s="3"/>
      <c r="DE2012" s="3"/>
      <c r="DF2012" s="3"/>
      <c r="DG2012" s="3"/>
      <c r="DH2012" s="3"/>
      <c r="DI2012" s="3"/>
      <c r="DJ2012" s="3"/>
    </row>
    <row r="2013" spans="1:114" ht="62.25" customHeight="1">
      <c r="A2013" s="4">
        <v>125</v>
      </c>
      <c r="B2013" s="81"/>
      <c r="C2013" s="81" t="s">
        <v>4865</v>
      </c>
      <c r="D2013" s="18" t="s">
        <v>4848</v>
      </c>
      <c r="E2013" s="18" t="s">
        <v>4866</v>
      </c>
      <c r="F2013" s="31" t="s">
        <v>4867</v>
      </c>
      <c r="G2013" s="31" t="s">
        <v>4391</v>
      </c>
      <c r="H2013" s="150">
        <v>400</v>
      </c>
      <c r="I2013" s="4"/>
      <c r="J2013" s="4"/>
      <c r="K2013" s="335" t="s">
        <v>4825</v>
      </c>
      <c r="L2013" s="18" t="s">
        <v>4868</v>
      </c>
      <c r="M2013" s="18" t="s">
        <v>4270</v>
      </c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  <c r="DI2013" s="3"/>
      <c r="DJ2013" s="3"/>
    </row>
    <row r="2014" spans="1:114" ht="49.5" customHeight="1">
      <c r="A2014" s="4">
        <v>126</v>
      </c>
      <c r="B2014" s="81"/>
      <c r="C2014" s="81" t="s">
        <v>4869</v>
      </c>
      <c r="D2014" s="18" t="s">
        <v>4340</v>
      </c>
      <c r="E2014" s="18" t="s">
        <v>4870</v>
      </c>
      <c r="F2014" s="31" t="s">
        <v>4871</v>
      </c>
      <c r="G2014" s="31" t="s">
        <v>4830</v>
      </c>
      <c r="H2014" s="150">
        <v>7000</v>
      </c>
      <c r="I2014" s="4"/>
      <c r="J2014" s="4"/>
      <c r="K2014" s="335" t="s">
        <v>4825</v>
      </c>
      <c r="L2014" s="18" t="s">
        <v>4872</v>
      </c>
      <c r="M2014" s="18" t="s">
        <v>4263</v>
      </c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  <c r="DI2014" s="3"/>
      <c r="DJ2014" s="3"/>
    </row>
    <row r="2015" spans="1:114" ht="49.5" customHeight="1">
      <c r="A2015" s="4">
        <v>127</v>
      </c>
      <c r="B2015" s="81"/>
      <c r="C2015" s="81" t="s">
        <v>436</v>
      </c>
      <c r="D2015" s="18" t="s">
        <v>4873</v>
      </c>
      <c r="E2015" s="18" t="s">
        <v>4874</v>
      </c>
      <c r="F2015" s="31" t="s">
        <v>4875</v>
      </c>
      <c r="G2015" s="31" t="s">
        <v>3121</v>
      </c>
      <c r="H2015" s="150">
        <v>950</v>
      </c>
      <c r="I2015" s="4"/>
      <c r="J2015" s="4"/>
      <c r="K2015" s="335" t="s">
        <v>4876</v>
      </c>
      <c r="L2015" s="18" t="s">
        <v>4877</v>
      </c>
      <c r="M2015" s="18" t="s">
        <v>4263</v>
      </c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  <c r="DI2015" s="3"/>
      <c r="DJ2015" s="3"/>
    </row>
    <row r="2016" spans="1:114" ht="44.25" customHeight="1">
      <c r="A2016" s="4">
        <v>128</v>
      </c>
      <c r="B2016" s="81"/>
      <c r="C2016" s="81" t="s">
        <v>4878</v>
      </c>
      <c r="D2016" s="18" t="s">
        <v>4873</v>
      </c>
      <c r="E2016" s="18" t="s">
        <v>4879</v>
      </c>
      <c r="F2016" s="31" t="s">
        <v>4880</v>
      </c>
      <c r="G2016" s="31" t="s">
        <v>4391</v>
      </c>
      <c r="H2016" s="150">
        <v>400</v>
      </c>
      <c r="I2016" s="4"/>
      <c r="J2016" s="4"/>
      <c r="K2016" s="335" t="s">
        <v>4876</v>
      </c>
      <c r="L2016" s="18" t="s">
        <v>4881</v>
      </c>
      <c r="M2016" s="18" t="s">
        <v>4263</v>
      </c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  <c r="DI2016" s="3"/>
      <c r="DJ2016" s="3"/>
    </row>
    <row r="2017" spans="1:114" ht="49.5" customHeight="1">
      <c r="A2017" s="4">
        <v>129</v>
      </c>
      <c r="B2017" s="81"/>
      <c r="C2017" s="81" t="s">
        <v>4882</v>
      </c>
      <c r="D2017" s="18" t="s">
        <v>4873</v>
      </c>
      <c r="E2017" s="18" t="s">
        <v>4883</v>
      </c>
      <c r="F2017" s="31" t="s">
        <v>4884</v>
      </c>
      <c r="G2017" s="31" t="s">
        <v>2690</v>
      </c>
      <c r="H2017" s="150">
        <v>3000</v>
      </c>
      <c r="I2017" s="4"/>
      <c r="J2017" s="4"/>
      <c r="K2017" s="335" t="s">
        <v>4876</v>
      </c>
      <c r="L2017" s="18" t="s">
        <v>4885</v>
      </c>
      <c r="M2017" s="18" t="s">
        <v>4263</v>
      </c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  <c r="DI2017" s="3"/>
      <c r="DJ2017" s="3"/>
    </row>
    <row r="2018" spans="1:114" ht="69" customHeight="1">
      <c r="A2018" s="4">
        <v>130</v>
      </c>
      <c r="B2018" s="81"/>
      <c r="C2018" s="81" t="s">
        <v>4886</v>
      </c>
      <c r="D2018" s="18" t="s">
        <v>4887</v>
      </c>
      <c r="E2018" s="18" t="s">
        <v>4888</v>
      </c>
      <c r="F2018" s="31" t="s">
        <v>4889</v>
      </c>
      <c r="G2018" s="31" t="s">
        <v>4525</v>
      </c>
      <c r="H2018" s="150">
        <v>3300</v>
      </c>
      <c r="I2018" s="4"/>
      <c r="J2018" s="4"/>
      <c r="K2018" s="335" t="s">
        <v>4890</v>
      </c>
      <c r="L2018" s="18" t="s">
        <v>4891</v>
      </c>
      <c r="M2018" s="18" t="s">
        <v>4263</v>
      </c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  <c r="CO2018" s="3"/>
      <c r="CP2018" s="3"/>
      <c r="CQ2018" s="3"/>
      <c r="CR2018" s="3"/>
      <c r="CS2018" s="3"/>
      <c r="CT2018" s="3"/>
      <c r="CU2018" s="3"/>
      <c r="CV2018" s="3"/>
      <c r="CW2018" s="3"/>
      <c r="CX2018" s="3"/>
      <c r="CY2018" s="3"/>
      <c r="CZ2018" s="3"/>
      <c r="DA2018" s="3"/>
      <c r="DB2018" s="3"/>
      <c r="DC2018" s="3"/>
      <c r="DD2018" s="3"/>
      <c r="DE2018" s="3"/>
      <c r="DF2018" s="3"/>
      <c r="DG2018" s="3"/>
      <c r="DH2018" s="3"/>
      <c r="DI2018" s="3"/>
      <c r="DJ2018" s="3"/>
    </row>
    <row r="2019" spans="1:114" ht="49.5" customHeight="1">
      <c r="A2019" s="4">
        <v>131</v>
      </c>
      <c r="B2019" s="81"/>
      <c r="C2019" s="81" t="s">
        <v>4892</v>
      </c>
      <c r="D2019" s="18" t="s">
        <v>4781</v>
      </c>
      <c r="E2019" s="18" t="s">
        <v>4893</v>
      </c>
      <c r="F2019" s="31" t="s">
        <v>4894</v>
      </c>
      <c r="G2019" s="31" t="s">
        <v>4391</v>
      </c>
      <c r="H2019" s="150">
        <v>450</v>
      </c>
      <c r="I2019" s="4"/>
      <c r="J2019" s="4"/>
      <c r="K2019" s="335" t="s">
        <v>4890</v>
      </c>
      <c r="L2019" s="18" t="s">
        <v>4895</v>
      </c>
      <c r="M2019" s="18" t="s">
        <v>4263</v>
      </c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  <c r="CO2019" s="3"/>
      <c r="CP2019" s="3"/>
      <c r="CQ2019" s="3"/>
      <c r="CR2019" s="3"/>
      <c r="CS2019" s="3"/>
      <c r="CT2019" s="3"/>
      <c r="CU2019" s="3"/>
      <c r="CV2019" s="3"/>
      <c r="CW2019" s="3"/>
      <c r="CX2019" s="3"/>
      <c r="CY2019" s="3"/>
      <c r="CZ2019" s="3"/>
      <c r="DA2019" s="3"/>
      <c r="DB2019" s="3"/>
      <c r="DC2019" s="3"/>
      <c r="DD2019" s="3"/>
      <c r="DE2019" s="3"/>
      <c r="DF2019" s="3"/>
      <c r="DG2019" s="3"/>
      <c r="DH2019" s="3"/>
      <c r="DI2019" s="3"/>
      <c r="DJ2019" s="3"/>
    </row>
    <row r="2020" spans="1:114" ht="57.75" customHeight="1">
      <c r="A2020" s="4">
        <v>132</v>
      </c>
      <c r="B2020" s="81"/>
      <c r="C2020" s="81" t="s">
        <v>4896</v>
      </c>
      <c r="D2020" s="18" t="s">
        <v>4873</v>
      </c>
      <c r="E2020" s="18" t="s">
        <v>4897</v>
      </c>
      <c r="F2020" s="31" t="s">
        <v>4898</v>
      </c>
      <c r="G2020" s="31" t="s">
        <v>2690</v>
      </c>
      <c r="H2020" s="150">
        <v>2000</v>
      </c>
      <c r="I2020" s="4"/>
      <c r="J2020" s="4"/>
      <c r="K2020" s="335" t="s">
        <v>4899</v>
      </c>
      <c r="L2020" s="18" t="s">
        <v>4900</v>
      </c>
      <c r="M2020" s="18" t="s">
        <v>4263</v>
      </c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  <c r="CO2020" s="3"/>
      <c r="CP2020" s="3"/>
      <c r="CQ2020" s="3"/>
      <c r="CR2020" s="3"/>
      <c r="CS2020" s="3"/>
      <c r="CT2020" s="3"/>
      <c r="CU2020" s="3"/>
      <c r="CV2020" s="3"/>
      <c r="CW2020" s="3"/>
      <c r="CX2020" s="3"/>
      <c r="CY2020" s="3"/>
      <c r="CZ2020" s="3"/>
      <c r="DA2020" s="3"/>
      <c r="DB2020" s="3"/>
      <c r="DC2020" s="3"/>
      <c r="DD2020" s="3"/>
      <c r="DE2020" s="3"/>
      <c r="DF2020" s="3"/>
      <c r="DG2020" s="3"/>
      <c r="DH2020" s="3"/>
      <c r="DI2020" s="3"/>
      <c r="DJ2020" s="3"/>
    </row>
    <row r="2021" spans="1:114" ht="60.75" customHeight="1">
      <c r="A2021" s="4">
        <v>133</v>
      </c>
      <c r="B2021" s="81"/>
      <c r="C2021" s="81" t="s">
        <v>4901</v>
      </c>
      <c r="D2021" s="18" t="s">
        <v>4873</v>
      </c>
      <c r="E2021" s="18" t="s">
        <v>4897</v>
      </c>
      <c r="F2021" s="31" t="s">
        <v>4902</v>
      </c>
      <c r="G2021" s="31" t="s">
        <v>2690</v>
      </c>
      <c r="H2021" s="150">
        <v>3000</v>
      </c>
      <c r="I2021" s="4"/>
      <c r="J2021" s="4"/>
      <c r="K2021" s="335" t="s">
        <v>4899</v>
      </c>
      <c r="L2021" s="18" t="s">
        <v>4903</v>
      </c>
      <c r="M2021" s="18" t="s">
        <v>4263</v>
      </c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  <c r="DI2021" s="3"/>
      <c r="DJ2021" s="3"/>
    </row>
    <row r="2022" spans="1:114" ht="58.5" customHeight="1">
      <c r="A2022" s="4">
        <v>134</v>
      </c>
      <c r="B2022" s="81"/>
      <c r="C2022" s="81" t="s">
        <v>4904</v>
      </c>
      <c r="D2022" s="18" t="s">
        <v>4873</v>
      </c>
      <c r="E2022" s="18" t="s">
        <v>4905</v>
      </c>
      <c r="F2022" s="31" t="s">
        <v>4906</v>
      </c>
      <c r="G2022" s="31" t="s">
        <v>4300</v>
      </c>
      <c r="H2022" s="150">
        <v>200</v>
      </c>
      <c r="I2022" s="4"/>
      <c r="J2022" s="4"/>
      <c r="K2022" s="335" t="s">
        <v>4899</v>
      </c>
      <c r="L2022" s="18" t="s">
        <v>4907</v>
      </c>
      <c r="M2022" s="18" t="s">
        <v>4263</v>
      </c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  <c r="CO2022" s="3"/>
      <c r="CP2022" s="3"/>
      <c r="CQ2022" s="3"/>
      <c r="CR2022" s="3"/>
      <c r="CS2022" s="3"/>
      <c r="CT2022" s="3"/>
      <c r="CU2022" s="3"/>
      <c r="CV2022" s="3"/>
      <c r="CW2022" s="3"/>
      <c r="CX2022" s="3"/>
      <c r="CY2022" s="3"/>
      <c r="CZ2022" s="3"/>
      <c r="DA2022" s="3"/>
      <c r="DB2022" s="3"/>
      <c r="DC2022" s="3"/>
      <c r="DD2022" s="3"/>
      <c r="DE2022" s="3"/>
      <c r="DF2022" s="3"/>
      <c r="DG2022" s="3"/>
      <c r="DH2022" s="3"/>
      <c r="DI2022" s="3"/>
      <c r="DJ2022" s="3"/>
    </row>
    <row r="2023" spans="1:114" ht="49.5" customHeight="1">
      <c r="A2023" s="4">
        <v>135</v>
      </c>
      <c r="B2023" s="43"/>
      <c r="C2023" s="43" t="s">
        <v>4908</v>
      </c>
      <c r="D2023" s="18" t="s">
        <v>4909</v>
      </c>
      <c r="E2023" s="18" t="s">
        <v>4910</v>
      </c>
      <c r="F2023" s="31" t="s">
        <v>4911</v>
      </c>
      <c r="G2023" s="31" t="s">
        <v>4391</v>
      </c>
      <c r="H2023" s="150">
        <v>895</v>
      </c>
      <c r="I2023" s="4"/>
      <c r="J2023" s="4"/>
      <c r="K2023" s="335" t="s">
        <v>4899</v>
      </c>
      <c r="L2023" s="18" t="s">
        <v>4912</v>
      </c>
      <c r="M2023" s="18" t="s">
        <v>4263</v>
      </c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  <c r="CO2023" s="3"/>
      <c r="CP2023" s="3"/>
      <c r="CQ2023" s="3"/>
      <c r="CR2023" s="3"/>
      <c r="CS2023" s="3"/>
      <c r="CT2023" s="3"/>
      <c r="CU2023" s="3"/>
      <c r="CV2023" s="3"/>
      <c r="CW2023" s="3"/>
      <c r="CX2023" s="3"/>
      <c r="CY2023" s="3"/>
      <c r="CZ2023" s="3"/>
      <c r="DA2023" s="3"/>
      <c r="DB2023" s="3"/>
      <c r="DC2023" s="3"/>
      <c r="DD2023" s="3"/>
      <c r="DE2023" s="3"/>
      <c r="DF2023" s="3"/>
      <c r="DG2023" s="3"/>
      <c r="DH2023" s="3"/>
      <c r="DI2023" s="3"/>
      <c r="DJ2023" s="3"/>
    </row>
    <row r="2024" spans="1:114" ht="49.5" customHeight="1">
      <c r="A2024" s="4">
        <v>136</v>
      </c>
      <c r="B2024" s="81"/>
      <c r="C2024" s="81" t="s">
        <v>4913</v>
      </c>
      <c r="D2024" s="18" t="s">
        <v>4742</v>
      </c>
      <c r="E2024" s="18" t="s">
        <v>4914</v>
      </c>
      <c r="F2024" s="31" t="s">
        <v>4915</v>
      </c>
      <c r="G2024" s="31" t="s">
        <v>4630</v>
      </c>
      <c r="H2024" s="150">
        <v>6400</v>
      </c>
      <c r="I2024" s="4"/>
      <c r="J2024" s="4"/>
      <c r="K2024" s="335" t="s">
        <v>4916</v>
      </c>
      <c r="L2024" s="18" t="s">
        <v>4917</v>
      </c>
      <c r="M2024" s="18" t="s">
        <v>4270</v>
      </c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  <c r="DI2024" s="3"/>
      <c r="DJ2024" s="3"/>
    </row>
    <row r="2025" spans="1:114" ht="49.5" customHeight="1">
      <c r="A2025" s="4">
        <v>137</v>
      </c>
      <c r="B2025" s="81"/>
      <c r="C2025" s="81" t="s">
        <v>4918</v>
      </c>
      <c r="D2025" s="18" t="s">
        <v>4705</v>
      </c>
      <c r="E2025" s="18" t="s">
        <v>4919</v>
      </c>
      <c r="F2025" s="31" t="s">
        <v>4920</v>
      </c>
      <c r="G2025" s="31" t="s">
        <v>4300</v>
      </c>
      <c r="H2025" s="150">
        <v>200</v>
      </c>
      <c r="I2025" s="4"/>
      <c r="J2025" s="4"/>
      <c r="K2025" s="335" t="s">
        <v>4899</v>
      </c>
      <c r="L2025" s="18" t="s">
        <v>4921</v>
      </c>
      <c r="M2025" s="18" t="s">
        <v>4573</v>
      </c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  <c r="DI2025" s="3"/>
      <c r="DJ2025" s="3"/>
    </row>
    <row r="2026" spans="1:114" ht="69" customHeight="1">
      <c r="A2026" s="4">
        <v>138</v>
      </c>
      <c r="B2026" s="81"/>
      <c r="C2026" s="81" t="s">
        <v>4922</v>
      </c>
      <c r="D2026" s="18" t="s">
        <v>4923</v>
      </c>
      <c r="E2026" s="18" t="s">
        <v>4924</v>
      </c>
      <c r="F2026" s="31" t="s">
        <v>4925</v>
      </c>
      <c r="G2026" s="31" t="s">
        <v>4926</v>
      </c>
      <c r="H2026" s="150">
        <v>200</v>
      </c>
      <c r="I2026" s="4"/>
      <c r="J2026" s="4"/>
      <c r="K2026" s="335" t="s">
        <v>4927</v>
      </c>
      <c r="L2026" s="18" t="s">
        <v>4928</v>
      </c>
      <c r="M2026" s="18" t="s">
        <v>4270</v>
      </c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  <c r="CJ2026" s="3"/>
      <c r="CK2026" s="3"/>
      <c r="CL2026" s="3"/>
      <c r="CM2026" s="3"/>
      <c r="CN2026" s="3"/>
      <c r="CO2026" s="3"/>
      <c r="CP2026" s="3"/>
      <c r="CQ2026" s="3"/>
      <c r="CR2026" s="3"/>
      <c r="CS2026" s="3"/>
      <c r="CT2026" s="3"/>
      <c r="CU2026" s="3"/>
      <c r="CV2026" s="3"/>
      <c r="CW2026" s="3"/>
      <c r="CX2026" s="3"/>
      <c r="CY2026" s="3"/>
      <c r="CZ2026" s="3"/>
      <c r="DA2026" s="3"/>
      <c r="DB2026" s="3"/>
      <c r="DC2026" s="3"/>
      <c r="DD2026" s="3"/>
      <c r="DE2026" s="3"/>
      <c r="DF2026" s="3"/>
      <c r="DG2026" s="3"/>
      <c r="DH2026" s="3"/>
      <c r="DI2026" s="3"/>
      <c r="DJ2026" s="3"/>
    </row>
    <row r="2027" spans="1:114" ht="69" customHeight="1">
      <c r="A2027" s="4">
        <v>139</v>
      </c>
      <c r="B2027" s="81"/>
      <c r="C2027" s="81" t="s">
        <v>4929</v>
      </c>
      <c r="D2027" s="18" t="s">
        <v>4923</v>
      </c>
      <c r="E2027" s="18" t="s">
        <v>4930</v>
      </c>
      <c r="F2027" s="31" t="s">
        <v>4931</v>
      </c>
      <c r="G2027" s="31" t="s">
        <v>4525</v>
      </c>
      <c r="H2027" s="150">
        <v>3200</v>
      </c>
      <c r="I2027" s="4"/>
      <c r="J2027" s="4"/>
      <c r="K2027" s="335" t="s">
        <v>4927</v>
      </c>
      <c r="L2027" s="18" t="s">
        <v>4932</v>
      </c>
      <c r="M2027" s="18" t="s">
        <v>4270</v>
      </c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  <c r="DI2027" s="3"/>
      <c r="DJ2027" s="3"/>
    </row>
    <row r="2028" spans="1:114" ht="47.25" customHeight="1">
      <c r="A2028" s="4">
        <v>140</v>
      </c>
      <c r="B2028" s="81"/>
      <c r="C2028" s="81" t="s">
        <v>4933</v>
      </c>
      <c r="D2028" s="18" t="s">
        <v>4822</v>
      </c>
      <c r="E2028" s="18" t="s">
        <v>4823</v>
      </c>
      <c r="F2028" s="31" t="s">
        <v>4934</v>
      </c>
      <c r="G2028" s="31" t="s">
        <v>2690</v>
      </c>
      <c r="H2028" s="150">
        <v>2500</v>
      </c>
      <c r="I2028" s="4"/>
      <c r="J2028" s="4"/>
      <c r="K2028" s="335" t="s">
        <v>4927</v>
      </c>
      <c r="L2028" s="18" t="s">
        <v>4935</v>
      </c>
      <c r="M2028" s="18" t="s">
        <v>4284</v>
      </c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  <c r="CJ2028" s="3"/>
      <c r="CK2028" s="3"/>
      <c r="CL2028" s="3"/>
      <c r="CM2028" s="3"/>
      <c r="CN2028" s="3"/>
      <c r="CO2028" s="3"/>
      <c r="CP2028" s="3"/>
      <c r="CQ2028" s="3"/>
      <c r="CR2028" s="3"/>
      <c r="CS2028" s="3"/>
      <c r="CT2028" s="3"/>
      <c r="CU2028" s="3"/>
      <c r="CV2028" s="3"/>
      <c r="CW2028" s="3"/>
      <c r="CX2028" s="3"/>
      <c r="CY2028" s="3"/>
      <c r="CZ2028" s="3"/>
      <c r="DA2028" s="3"/>
      <c r="DB2028" s="3"/>
      <c r="DC2028" s="3"/>
      <c r="DD2028" s="3"/>
      <c r="DE2028" s="3"/>
      <c r="DF2028" s="3"/>
      <c r="DG2028" s="3"/>
      <c r="DH2028" s="3"/>
      <c r="DI2028" s="3"/>
      <c r="DJ2028" s="3"/>
    </row>
    <row r="2029" spans="1:114" ht="45.75" customHeight="1">
      <c r="A2029" s="4">
        <v>141</v>
      </c>
      <c r="B2029" s="81"/>
      <c r="C2029" s="81" t="s">
        <v>4936</v>
      </c>
      <c r="D2029" s="18" t="s">
        <v>4822</v>
      </c>
      <c r="E2029" s="18" t="s">
        <v>4823</v>
      </c>
      <c r="F2029" s="31" t="s">
        <v>4937</v>
      </c>
      <c r="G2029" s="31" t="s">
        <v>4525</v>
      </c>
      <c r="H2029" s="150">
        <v>5200</v>
      </c>
      <c r="I2029" s="4"/>
      <c r="J2029" s="4"/>
      <c r="K2029" s="335" t="s">
        <v>4927</v>
      </c>
      <c r="L2029" s="18" t="s">
        <v>4938</v>
      </c>
      <c r="M2029" s="18" t="s">
        <v>4284</v>
      </c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  <c r="CJ2029" s="3"/>
      <c r="CK2029" s="3"/>
      <c r="CL2029" s="3"/>
      <c r="CM2029" s="3"/>
      <c r="CN2029" s="3"/>
      <c r="CO2029" s="3"/>
      <c r="CP2029" s="3"/>
      <c r="CQ2029" s="3"/>
      <c r="CR2029" s="3"/>
      <c r="CS2029" s="3"/>
      <c r="CT2029" s="3"/>
      <c r="CU2029" s="3"/>
      <c r="CV2029" s="3"/>
      <c r="CW2029" s="3"/>
      <c r="CX2029" s="3"/>
      <c r="CY2029" s="3"/>
      <c r="CZ2029" s="3"/>
      <c r="DA2029" s="3"/>
      <c r="DB2029" s="3"/>
      <c r="DC2029" s="3"/>
      <c r="DD2029" s="3"/>
      <c r="DE2029" s="3"/>
      <c r="DF2029" s="3"/>
      <c r="DG2029" s="3"/>
      <c r="DH2029" s="3"/>
      <c r="DI2029" s="3"/>
      <c r="DJ2029" s="3"/>
    </row>
    <row r="2030" spans="1:114" ht="49.5" customHeight="1">
      <c r="A2030" s="4">
        <v>142</v>
      </c>
      <c r="B2030" s="81"/>
      <c r="C2030" s="81" t="s">
        <v>4939</v>
      </c>
      <c r="D2030" s="18" t="s">
        <v>4822</v>
      </c>
      <c r="E2030" s="18" t="s">
        <v>4823</v>
      </c>
      <c r="F2030" s="31" t="s">
        <v>4940</v>
      </c>
      <c r="G2030" s="31" t="s">
        <v>4525</v>
      </c>
      <c r="H2030" s="150">
        <v>4200</v>
      </c>
      <c r="I2030" s="4"/>
      <c r="J2030" s="4"/>
      <c r="K2030" s="335" t="s">
        <v>4927</v>
      </c>
      <c r="L2030" s="18" t="s">
        <v>4941</v>
      </c>
      <c r="M2030" s="18" t="s">
        <v>4284</v>
      </c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  <c r="DI2030" s="3"/>
      <c r="DJ2030" s="3"/>
    </row>
    <row r="2031" spans="1:114" ht="49.5" customHeight="1">
      <c r="A2031" s="4">
        <v>143</v>
      </c>
      <c r="B2031" s="81"/>
      <c r="C2031" s="81" t="s">
        <v>4942</v>
      </c>
      <c r="D2031" s="18" t="s">
        <v>4943</v>
      </c>
      <c r="E2031" s="18" t="s">
        <v>4944</v>
      </c>
      <c r="F2031" s="18" t="s">
        <v>4945</v>
      </c>
      <c r="G2031" s="18" t="s">
        <v>4281</v>
      </c>
      <c r="H2031" s="150">
        <v>10155</v>
      </c>
      <c r="I2031" s="4"/>
      <c r="J2031" s="4"/>
      <c r="K2031" s="335">
        <v>42319</v>
      </c>
      <c r="L2031" s="18" t="s">
        <v>4946</v>
      </c>
      <c r="M2031" s="18" t="s">
        <v>4947</v>
      </c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  <c r="DI2031" s="3"/>
      <c r="DJ2031" s="3"/>
    </row>
    <row r="2032" spans="1:114" ht="57.75" customHeight="1">
      <c r="A2032" s="4">
        <v>144</v>
      </c>
      <c r="B2032" s="81"/>
      <c r="C2032" s="81" t="s">
        <v>4948</v>
      </c>
      <c r="D2032" s="18" t="s">
        <v>4949</v>
      </c>
      <c r="E2032" s="18" t="s">
        <v>4950</v>
      </c>
      <c r="F2032" s="31" t="s">
        <v>4951</v>
      </c>
      <c r="G2032" s="31" t="s">
        <v>4300</v>
      </c>
      <c r="H2032" s="150">
        <v>400</v>
      </c>
      <c r="I2032" s="4"/>
      <c r="J2032" s="4"/>
      <c r="K2032" s="335">
        <v>42560</v>
      </c>
      <c r="L2032" s="18" t="s">
        <v>4952</v>
      </c>
      <c r="M2032" s="18" t="s">
        <v>4263</v>
      </c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  <c r="DI2032" s="3"/>
      <c r="DJ2032" s="3"/>
    </row>
    <row r="2033" spans="1:114" ht="49.5" customHeight="1">
      <c r="A2033" s="4">
        <v>145</v>
      </c>
      <c r="B2033" s="81"/>
      <c r="C2033" s="81" t="s">
        <v>4953</v>
      </c>
      <c r="D2033" s="18" t="s">
        <v>4873</v>
      </c>
      <c r="E2033" s="18" t="s">
        <v>4954</v>
      </c>
      <c r="F2033" s="31" t="s">
        <v>4955</v>
      </c>
      <c r="G2033" s="31" t="s">
        <v>4926</v>
      </c>
      <c r="H2033" s="150">
        <v>200</v>
      </c>
      <c r="I2033" s="4"/>
      <c r="J2033" s="4"/>
      <c r="K2033" s="335" t="s">
        <v>4876</v>
      </c>
      <c r="L2033" s="18" t="s">
        <v>4956</v>
      </c>
      <c r="M2033" s="18" t="s">
        <v>4263</v>
      </c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  <c r="DI2033" s="3"/>
      <c r="DJ2033" s="3"/>
    </row>
    <row r="2034" spans="1:114" s="147" customFormat="1" ht="49.5" customHeight="1">
      <c r="A2034" s="4">
        <v>146</v>
      </c>
      <c r="B2034" s="81"/>
      <c r="C2034" s="81" t="s">
        <v>4957</v>
      </c>
      <c r="D2034" s="18" t="s">
        <v>4742</v>
      </c>
      <c r="E2034" s="18" t="s">
        <v>4958</v>
      </c>
      <c r="F2034" s="18" t="s">
        <v>4959</v>
      </c>
      <c r="G2034" s="18" t="s">
        <v>4300</v>
      </c>
      <c r="H2034" s="150">
        <v>200</v>
      </c>
      <c r="I2034" s="4"/>
      <c r="J2034" s="4"/>
      <c r="K2034" s="4" t="s">
        <v>4960</v>
      </c>
      <c r="L2034" s="18" t="s">
        <v>4961</v>
      </c>
      <c r="M2034" s="18" t="s">
        <v>4270</v>
      </c>
      <c r="N2034" s="146"/>
      <c r="O2034" s="146"/>
      <c r="P2034" s="146"/>
      <c r="Q2034" s="146"/>
      <c r="R2034" s="146"/>
      <c r="S2034" s="146"/>
      <c r="T2034" s="146"/>
      <c r="U2034" s="146"/>
      <c r="V2034" s="146"/>
      <c r="W2034" s="146"/>
      <c r="X2034" s="146"/>
      <c r="Y2034" s="146"/>
      <c r="Z2034" s="146"/>
      <c r="AA2034" s="146"/>
      <c r="AB2034" s="146"/>
      <c r="AC2034" s="146"/>
      <c r="AD2034" s="146"/>
      <c r="AE2034" s="146"/>
      <c r="AF2034" s="146"/>
      <c r="AG2034" s="146"/>
      <c r="AH2034" s="146"/>
      <c r="AI2034" s="146"/>
      <c r="AJ2034" s="146"/>
      <c r="AK2034" s="146"/>
      <c r="AL2034" s="146"/>
      <c r="AM2034" s="146"/>
      <c r="AN2034" s="146"/>
      <c r="AO2034" s="146"/>
      <c r="AP2034" s="146"/>
      <c r="AQ2034" s="146"/>
      <c r="AR2034" s="146"/>
      <c r="AS2034" s="146"/>
      <c r="AT2034" s="146"/>
      <c r="AU2034" s="146"/>
      <c r="AV2034" s="146"/>
      <c r="AW2034" s="146"/>
      <c r="AX2034" s="146"/>
      <c r="AY2034" s="146"/>
      <c r="AZ2034" s="146"/>
      <c r="BA2034" s="146"/>
      <c r="BB2034" s="146"/>
      <c r="BC2034" s="146"/>
      <c r="BD2034" s="146"/>
      <c r="BE2034" s="146"/>
      <c r="BF2034" s="146"/>
      <c r="BG2034" s="146"/>
      <c r="BH2034" s="146"/>
      <c r="BI2034" s="146"/>
      <c r="BJ2034" s="146"/>
      <c r="BK2034" s="146"/>
      <c r="BL2034" s="146"/>
      <c r="BM2034" s="146"/>
      <c r="BN2034" s="146"/>
      <c r="BO2034" s="146"/>
      <c r="BP2034" s="146"/>
      <c r="BQ2034" s="146"/>
      <c r="BR2034" s="146"/>
      <c r="BS2034" s="146"/>
      <c r="BT2034" s="146"/>
      <c r="BU2034" s="146"/>
      <c r="BV2034" s="146"/>
      <c r="BW2034" s="146"/>
      <c r="BX2034" s="146"/>
      <c r="BY2034" s="146"/>
      <c r="BZ2034" s="146"/>
      <c r="CA2034" s="146"/>
      <c r="CB2034" s="146"/>
      <c r="CC2034" s="146"/>
      <c r="CD2034" s="146"/>
      <c r="CE2034" s="146"/>
      <c r="CF2034" s="146"/>
      <c r="CG2034" s="146"/>
      <c r="CH2034" s="146"/>
      <c r="CI2034" s="146"/>
      <c r="CJ2034" s="146"/>
      <c r="CK2034" s="146"/>
      <c r="CL2034" s="146"/>
      <c r="CM2034" s="146"/>
      <c r="CN2034" s="146"/>
      <c r="CO2034" s="146"/>
      <c r="CP2034" s="146"/>
      <c r="CQ2034" s="146"/>
      <c r="CR2034" s="146"/>
      <c r="CS2034" s="146"/>
      <c r="CT2034" s="146"/>
      <c r="CU2034" s="146"/>
      <c r="CV2034" s="146"/>
      <c r="CW2034" s="146"/>
      <c r="CX2034" s="146"/>
      <c r="CY2034" s="146"/>
      <c r="CZ2034" s="146"/>
      <c r="DA2034" s="146"/>
      <c r="DB2034" s="146"/>
      <c r="DC2034" s="146"/>
      <c r="DD2034" s="146"/>
      <c r="DE2034" s="146"/>
      <c r="DF2034" s="146"/>
      <c r="DG2034" s="146"/>
      <c r="DH2034" s="146"/>
      <c r="DI2034" s="146"/>
      <c r="DJ2034" s="146"/>
    </row>
    <row r="2035" spans="1:114" ht="49.5" customHeight="1">
      <c r="A2035" s="4">
        <v>147</v>
      </c>
      <c r="B2035" s="148"/>
      <c r="C2035" s="148" t="s">
        <v>4962</v>
      </c>
      <c r="D2035" s="18" t="s">
        <v>4963</v>
      </c>
      <c r="E2035" s="31" t="s">
        <v>4964</v>
      </c>
      <c r="F2035" s="31" t="s">
        <v>4965</v>
      </c>
      <c r="G2035" s="31" t="s">
        <v>4300</v>
      </c>
      <c r="H2035" s="150">
        <v>200</v>
      </c>
      <c r="I2035" s="4"/>
      <c r="J2035" s="4"/>
      <c r="K2035" s="335">
        <v>42319</v>
      </c>
      <c r="L2035" s="18" t="s">
        <v>4966</v>
      </c>
      <c r="M2035" s="18" t="s">
        <v>4270</v>
      </c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  <c r="DI2035" s="3"/>
      <c r="DJ2035" s="3"/>
    </row>
    <row r="2036" spans="1:114" ht="49.5" customHeight="1">
      <c r="A2036" s="4">
        <v>148</v>
      </c>
      <c r="B2036" s="81"/>
      <c r="C2036" s="81" t="s">
        <v>3406</v>
      </c>
      <c r="D2036" s="18" t="s">
        <v>4967</v>
      </c>
      <c r="E2036" s="18" t="s">
        <v>4968</v>
      </c>
      <c r="F2036" s="31" t="s">
        <v>4969</v>
      </c>
      <c r="G2036" s="31" t="s">
        <v>4926</v>
      </c>
      <c r="H2036" s="150">
        <v>50</v>
      </c>
      <c r="I2036" s="4"/>
      <c r="J2036" s="4"/>
      <c r="K2036" s="335">
        <v>42288</v>
      </c>
      <c r="L2036" s="18" t="s">
        <v>4970</v>
      </c>
      <c r="M2036" s="18" t="s">
        <v>4414</v>
      </c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  <c r="DI2036" s="3"/>
      <c r="DJ2036" s="3"/>
    </row>
    <row r="2037" spans="1:114" ht="54" customHeight="1">
      <c r="A2037" s="4">
        <v>149</v>
      </c>
      <c r="B2037" s="81"/>
      <c r="C2037" s="81" t="s">
        <v>4971</v>
      </c>
      <c r="D2037" s="18" t="s">
        <v>4972</v>
      </c>
      <c r="E2037" s="18" t="s">
        <v>4973</v>
      </c>
      <c r="F2037" s="31" t="s">
        <v>4974</v>
      </c>
      <c r="G2037" s="31" t="s">
        <v>4926</v>
      </c>
      <c r="H2037" s="150">
        <v>200</v>
      </c>
      <c r="I2037" s="4"/>
      <c r="J2037" s="4"/>
      <c r="K2037" s="4" t="s">
        <v>4547</v>
      </c>
      <c r="L2037" s="18" t="s">
        <v>4975</v>
      </c>
      <c r="M2037" s="18" t="s">
        <v>4573</v>
      </c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  <c r="DI2037" s="3"/>
      <c r="DJ2037" s="3"/>
    </row>
    <row r="2038" spans="1:114" ht="49.5" customHeight="1">
      <c r="A2038" s="4">
        <v>150</v>
      </c>
      <c r="B2038" s="81"/>
      <c r="C2038" s="81" t="s">
        <v>4976</v>
      </c>
      <c r="D2038" s="18" t="s">
        <v>4794</v>
      </c>
      <c r="E2038" s="18" t="s">
        <v>4977</v>
      </c>
      <c r="F2038" s="31" t="s">
        <v>4978</v>
      </c>
      <c r="G2038" s="31" t="s">
        <v>355</v>
      </c>
      <c r="H2038" s="150">
        <v>580</v>
      </c>
      <c r="I2038" s="4"/>
      <c r="J2038" s="4"/>
      <c r="K2038" s="335">
        <v>42530</v>
      </c>
      <c r="L2038" s="18" t="s">
        <v>4979</v>
      </c>
      <c r="M2038" s="18" t="s">
        <v>4284</v>
      </c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  <c r="DI2038" s="3"/>
      <c r="DJ2038" s="3"/>
    </row>
    <row r="2039" spans="1:114" ht="49.5" customHeight="1">
      <c r="A2039" s="4">
        <v>151</v>
      </c>
      <c r="B2039" s="81"/>
      <c r="C2039" s="81" t="s">
        <v>4980</v>
      </c>
      <c r="D2039" s="18" t="s">
        <v>4345</v>
      </c>
      <c r="E2039" s="18" t="s">
        <v>4981</v>
      </c>
      <c r="F2039" s="18" t="s">
        <v>4982</v>
      </c>
      <c r="G2039" s="18" t="s">
        <v>4926</v>
      </c>
      <c r="H2039" s="150">
        <v>200</v>
      </c>
      <c r="I2039" s="4"/>
      <c r="J2039" s="4"/>
      <c r="K2039" s="335">
        <v>42319</v>
      </c>
      <c r="L2039" s="18" t="s">
        <v>4983</v>
      </c>
      <c r="M2039" s="18" t="s">
        <v>4270</v>
      </c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  <c r="DI2039" s="3"/>
      <c r="DJ2039" s="3"/>
    </row>
    <row r="2040" spans="1:114" ht="49.5" customHeight="1">
      <c r="A2040" s="4">
        <v>152</v>
      </c>
      <c r="B2040" s="81"/>
      <c r="C2040" s="81" t="s">
        <v>4984</v>
      </c>
      <c r="D2040" s="18" t="s">
        <v>4985</v>
      </c>
      <c r="E2040" s="18" t="s">
        <v>4986</v>
      </c>
      <c r="F2040" s="18" t="s">
        <v>4987</v>
      </c>
      <c r="G2040" s="18" t="s">
        <v>4926</v>
      </c>
      <c r="H2040" s="150">
        <v>200</v>
      </c>
      <c r="I2040" s="4"/>
      <c r="J2040" s="4"/>
      <c r="K2040" s="335" t="s">
        <v>4988</v>
      </c>
      <c r="L2040" s="18" t="s">
        <v>4989</v>
      </c>
      <c r="M2040" s="18" t="s">
        <v>4573</v>
      </c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  <c r="DI2040" s="3"/>
      <c r="DJ2040" s="3"/>
    </row>
    <row r="2041" spans="1:114" ht="49.5" customHeight="1">
      <c r="A2041" s="4">
        <v>153</v>
      </c>
      <c r="B2041" s="43"/>
      <c r="C2041" s="43" t="s">
        <v>4990</v>
      </c>
      <c r="D2041" s="18" t="s">
        <v>4991</v>
      </c>
      <c r="E2041" s="18" t="s">
        <v>4992</v>
      </c>
      <c r="F2041" s="31" t="s">
        <v>4993</v>
      </c>
      <c r="G2041" s="31" t="s">
        <v>4525</v>
      </c>
      <c r="H2041" s="150">
        <v>3200</v>
      </c>
      <c r="I2041" s="4"/>
      <c r="J2041" s="4"/>
      <c r="K2041" s="335" t="s">
        <v>4994</v>
      </c>
      <c r="L2041" s="18" t="s">
        <v>4995</v>
      </c>
      <c r="M2041" s="18" t="s">
        <v>4284</v>
      </c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  <c r="DI2041" s="3"/>
      <c r="DJ2041" s="3"/>
    </row>
    <row r="2042" spans="1:114" ht="49.5" customHeight="1">
      <c r="A2042" s="4">
        <v>154</v>
      </c>
      <c r="B2042" s="81"/>
      <c r="C2042" s="81" t="s">
        <v>4996</v>
      </c>
      <c r="D2042" s="18" t="s">
        <v>4991</v>
      </c>
      <c r="E2042" s="18" t="s">
        <v>4997</v>
      </c>
      <c r="F2042" s="31" t="s">
        <v>4998</v>
      </c>
      <c r="G2042" s="31" t="s">
        <v>2690</v>
      </c>
      <c r="H2042" s="150">
        <v>7000</v>
      </c>
      <c r="I2042" s="4"/>
      <c r="J2042" s="4"/>
      <c r="K2042" s="335" t="s">
        <v>4994</v>
      </c>
      <c r="L2042" s="18" t="s">
        <v>4999</v>
      </c>
      <c r="M2042" s="18" t="s">
        <v>4284</v>
      </c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  <c r="DI2042" s="3"/>
      <c r="DJ2042" s="3"/>
    </row>
    <row r="2043" spans="1:114" ht="60" customHeight="1">
      <c r="A2043" s="4">
        <v>155</v>
      </c>
      <c r="B2043" s="81"/>
      <c r="C2043" s="81" t="s">
        <v>5000</v>
      </c>
      <c r="D2043" s="18" t="s">
        <v>5001</v>
      </c>
      <c r="E2043" s="18" t="s">
        <v>5002</v>
      </c>
      <c r="F2043" s="18" t="s">
        <v>5003</v>
      </c>
      <c r="G2043" s="18" t="s">
        <v>4281</v>
      </c>
      <c r="H2043" s="150">
        <v>596</v>
      </c>
      <c r="I2043" s="4"/>
      <c r="J2043" s="4"/>
      <c r="K2043" s="335">
        <v>42919</v>
      </c>
      <c r="L2043" s="18" t="s">
        <v>5004</v>
      </c>
      <c r="M2043" s="18" t="s">
        <v>5005</v>
      </c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  <c r="DI2043" s="3"/>
      <c r="DJ2043" s="3"/>
    </row>
    <row r="2044" spans="1:114" ht="49.5" customHeight="1">
      <c r="A2044" s="4">
        <v>156</v>
      </c>
      <c r="B2044" s="81"/>
      <c r="C2044" s="81" t="s">
        <v>5006</v>
      </c>
      <c r="D2044" s="18" t="s">
        <v>5007</v>
      </c>
      <c r="E2044" s="18" t="s">
        <v>5008</v>
      </c>
      <c r="F2044" s="31" t="s">
        <v>5009</v>
      </c>
      <c r="G2044" s="31" t="s">
        <v>4300</v>
      </c>
      <c r="H2044" s="150">
        <v>200</v>
      </c>
      <c r="I2044" s="4"/>
      <c r="J2044" s="4"/>
      <c r="K2044" s="335" t="s">
        <v>5010</v>
      </c>
      <c r="L2044" s="18" t="s">
        <v>5011</v>
      </c>
      <c r="M2044" s="18" t="s">
        <v>4573</v>
      </c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  <c r="DI2044" s="3"/>
      <c r="DJ2044" s="3"/>
    </row>
    <row r="2045" spans="1:114" ht="60" customHeight="1">
      <c r="A2045" s="4">
        <v>157</v>
      </c>
      <c r="B2045" s="81"/>
      <c r="C2045" s="81" t="s">
        <v>5012</v>
      </c>
      <c r="D2045" s="18" t="s">
        <v>5013</v>
      </c>
      <c r="E2045" s="18" t="s">
        <v>5014</v>
      </c>
      <c r="F2045" s="18" t="s">
        <v>5015</v>
      </c>
      <c r="G2045" s="18" t="s">
        <v>4391</v>
      </c>
      <c r="H2045" s="150">
        <v>1526</v>
      </c>
      <c r="I2045" s="4"/>
      <c r="J2045" s="4"/>
      <c r="K2045" s="335" t="s">
        <v>5016</v>
      </c>
      <c r="L2045" s="18" t="s">
        <v>5017</v>
      </c>
      <c r="M2045" s="18" t="s">
        <v>4573</v>
      </c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  <c r="DI2045" s="3"/>
      <c r="DJ2045" s="3"/>
    </row>
    <row r="2046" spans="1:114" ht="54.75" customHeight="1">
      <c r="A2046" s="4">
        <v>158</v>
      </c>
      <c r="B2046" s="81"/>
      <c r="C2046" s="81" t="s">
        <v>5018</v>
      </c>
      <c r="D2046" s="18" t="s">
        <v>5007</v>
      </c>
      <c r="E2046" s="18" t="s">
        <v>5019</v>
      </c>
      <c r="F2046" s="31" t="s">
        <v>5020</v>
      </c>
      <c r="G2046" s="31" t="s">
        <v>355</v>
      </c>
      <c r="H2046" s="150">
        <v>220000</v>
      </c>
      <c r="I2046" s="4"/>
      <c r="J2046" s="4"/>
      <c r="K2046" s="335">
        <v>43073</v>
      </c>
      <c r="L2046" s="18" t="s">
        <v>5021</v>
      </c>
      <c r="M2046" s="18" t="s">
        <v>4573</v>
      </c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  <c r="DI2046" s="3"/>
      <c r="DJ2046" s="3"/>
    </row>
    <row r="2047" spans="1:114" ht="60" customHeight="1">
      <c r="A2047" s="4">
        <v>159</v>
      </c>
      <c r="B2047" s="81"/>
      <c r="C2047" s="81" t="s">
        <v>5018</v>
      </c>
      <c r="D2047" s="18" t="s">
        <v>5007</v>
      </c>
      <c r="E2047" s="18" t="s">
        <v>5019</v>
      </c>
      <c r="F2047" s="18" t="s">
        <v>5022</v>
      </c>
      <c r="G2047" s="31" t="s">
        <v>355</v>
      </c>
      <c r="H2047" s="150">
        <v>585000</v>
      </c>
      <c r="I2047" s="4"/>
      <c r="J2047" s="4"/>
      <c r="K2047" s="335">
        <v>43073</v>
      </c>
      <c r="L2047" s="18" t="s">
        <v>5023</v>
      </c>
      <c r="M2047" s="18" t="s">
        <v>4573</v>
      </c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  <c r="DI2047" s="3"/>
      <c r="DJ2047" s="3"/>
    </row>
  </sheetData>
  <sheetProtection/>
  <mergeCells count="76">
    <mergeCell ref="A1630:A1632"/>
    <mergeCell ref="F1630:F1632"/>
    <mergeCell ref="K1630:K1632"/>
    <mergeCell ref="L1630:L1632"/>
    <mergeCell ref="E1604:E1609"/>
    <mergeCell ref="F1604:F1609"/>
    <mergeCell ref="K1604:K1609"/>
    <mergeCell ref="L1604:L1609"/>
    <mergeCell ref="A1614:A1616"/>
    <mergeCell ref="E1614:E1616"/>
    <mergeCell ref="F1614:F1616"/>
    <mergeCell ref="K1614:K1616"/>
    <mergeCell ref="L1614:L1616"/>
    <mergeCell ref="A1590:A1592"/>
    <mergeCell ref="E1590:E1592"/>
    <mergeCell ref="F1590:F1592"/>
    <mergeCell ref="K1590:K1592"/>
    <mergeCell ref="L1590:L1592"/>
    <mergeCell ref="A1602:A1603"/>
    <mergeCell ref="E1602:E1603"/>
    <mergeCell ref="F1602:F1603"/>
    <mergeCell ref="K1602:K1603"/>
    <mergeCell ref="L1602:L1603"/>
    <mergeCell ref="A1534:A1535"/>
    <mergeCell ref="A1584:A1585"/>
    <mergeCell ref="E1584:E1585"/>
    <mergeCell ref="F1584:F1585"/>
    <mergeCell ref="K1584:K1585"/>
    <mergeCell ref="L1584:L1585"/>
    <mergeCell ref="A1499:A1500"/>
    <mergeCell ref="E1499:E1500"/>
    <mergeCell ref="F1499:F1500"/>
    <mergeCell ref="K1499:K1500"/>
    <mergeCell ref="L1499:L1500"/>
    <mergeCell ref="A1501:A1502"/>
    <mergeCell ref="E1501:E1502"/>
    <mergeCell ref="F1501:F1502"/>
    <mergeCell ref="K1501:K1502"/>
    <mergeCell ref="L1501:L1502"/>
    <mergeCell ref="L1374:M1374"/>
    <mergeCell ref="A1478:A1479"/>
    <mergeCell ref="K1478:K1479"/>
    <mergeCell ref="L1478:L1479"/>
    <mergeCell ref="A1483:A1484"/>
    <mergeCell ref="A1497:A1498"/>
    <mergeCell ref="E1497:E1498"/>
    <mergeCell ref="F1497:F1498"/>
    <mergeCell ref="K1497:K1498"/>
    <mergeCell ref="L1497:L1498"/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  <mergeCell ref="F1830:F1832"/>
    <mergeCell ref="A1835:A1836"/>
    <mergeCell ref="B1835:B1836"/>
    <mergeCell ref="F1835:F1836"/>
    <mergeCell ref="A1817:A1818"/>
    <mergeCell ref="B1817:B1818"/>
    <mergeCell ref="A1819:A1820"/>
    <mergeCell ref="B1819:B1820"/>
    <mergeCell ref="A1830:A1832"/>
    <mergeCell ref="B1830:B1832"/>
  </mergeCells>
  <conditionalFormatting sqref="H1598:H1601 H1504:H1515 H1529:H1535 H1543 H1629:H1642">
    <cfRule type="cellIs" priority="6" dxfId="4" operator="lessThan" stopIfTrue="1">
      <formula>0</formula>
    </cfRule>
    <cfRule type="expression" priority="7" dxfId="0" stopIfTrue="1">
      <formula>AND(C1504&lt;&gt;"",H1504="")</formula>
    </cfRule>
  </conditionalFormatting>
  <conditionalFormatting sqref="H1644:H1702">
    <cfRule type="cellIs" priority="4" dxfId="4" operator="lessThan" stopIfTrue="1">
      <formula>0</formula>
    </cfRule>
    <cfRule type="expression" priority="5" dxfId="0" stopIfTrue="1">
      <formula>AND(C1644&lt;&gt;"",H1644="")</formula>
    </cfRule>
  </conditionalFormatting>
  <conditionalFormatting sqref="C1644:C1650 C1652:C1702">
    <cfRule type="expression" priority="3" dxfId="0" stopIfTrue="1">
      <formula>AND(OR(D1644&lt;&gt;"",E1644&lt;&gt;"",F1644&lt;&gt;"",G1644&lt;&gt;"",H1644&lt;&gt;"",I1644&lt;&gt;"",K1644&lt;&gt;"",#REF!&lt;&gt;"",#REF!&lt;&gt;"",#REF!&lt;&gt;"",L1644&lt;&gt;""),C1644="")</formula>
    </cfRule>
  </conditionalFormatting>
  <conditionalFormatting sqref="C1651">
    <cfRule type="expression" priority="2" dxfId="0" stopIfTrue="1">
      <formula>AND(OR(D1651&lt;&gt;"",#REF!&lt;&gt;"",E1651&lt;&gt;"",F1651&lt;&gt;"",H1651&lt;&gt;"",I1651&lt;&gt;"",K1651&lt;&gt;"",#REF!&lt;&gt;"",#REF!&lt;&gt;"",#REF!&lt;&gt;"",L1651&lt;&gt;""),C1651="")</formula>
    </cfRule>
  </conditionalFormatting>
  <conditionalFormatting sqref="K1108:K1113 K1074:K1105 K962:K965">
    <cfRule type="expression" priority="1" dxfId="0" stopIfTrue="1">
      <formula>AND(B962&lt;&gt;"",K962="")</formula>
    </cfRule>
  </conditionalFormatting>
  <dataValidations count="3">
    <dataValidation type="decimal" allowBlank="1" showInputMessage="1" showErrorMessage="1" errorTitle="Thông báo" error="Phải nhập vào kiểu số" sqref="H1543 H1644:H1708 H1813:H1866 H1504:H1515 H1529:H1535 H1598:H1601 H1629:H1642">
      <formula1>0</formula1>
      <formula2>10000000000000000</formula2>
    </dataValidation>
    <dataValidation type="date" allowBlank="1" showInputMessage="1" showErrorMessage="1" errorTitle="Thông báo" error="Ngày tháng không hợp lệ" sqref="K1813:L1866 K1644:L1708 K962:K965 K1074:K1105 K1108:K1113">
      <formula1>25569</formula1>
      <formula2>42644</formula2>
    </dataValidation>
    <dataValidation type="textLength" allowBlank="1" showInputMessage="1" showErrorMessage="1" errorTitle="Thông báo" error="Tối thiểu 02 ký tự" sqref="C1813:C1866 C1644:C1708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25.57421875" style="10" customWidth="1"/>
    <col min="3" max="16384" width="9.140625" style="10" customWidth="1"/>
  </cols>
  <sheetData>
    <row r="2" spans="1:2" ht="12.75">
      <c r="A2" s="10">
        <v>1</v>
      </c>
      <c r="B2" s="10" t="s">
        <v>10</v>
      </c>
    </row>
    <row r="3" ht="12.75">
      <c r="A3" s="10">
        <v>2</v>
      </c>
    </row>
    <row r="4" ht="12.75">
      <c r="A4" s="10">
        <v>3</v>
      </c>
    </row>
    <row r="5" ht="12.75">
      <c r="A5" s="10">
        <v>4</v>
      </c>
    </row>
    <row r="6" ht="12.75">
      <c r="A6" s="10">
        <v>5</v>
      </c>
    </row>
    <row r="7" ht="12.75">
      <c r="A7" s="10">
        <v>6</v>
      </c>
    </row>
    <row r="8" ht="12.75">
      <c r="A8" s="10">
        <v>7</v>
      </c>
    </row>
    <row r="9" ht="12.75">
      <c r="A9" s="10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Microsoft Windows</cp:lastModifiedBy>
  <cp:lastPrinted>2017-06-07T01:52:58Z</cp:lastPrinted>
  <dcterms:created xsi:type="dcterms:W3CDTF">2015-03-03T05:11:17Z</dcterms:created>
  <dcterms:modified xsi:type="dcterms:W3CDTF">2017-06-07T01:53:00Z</dcterms:modified>
  <cp:category/>
  <cp:version/>
  <cp:contentType/>
  <cp:contentStatus/>
</cp:coreProperties>
</file>